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A\Argile Private Pension Scheme\Inbound\"/>
    </mc:Choice>
  </mc:AlternateContent>
  <bookViews>
    <workbookView xWindow="0" yWindow="0" windowWidth="13820" windowHeight="569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20" i="1" l="1"/>
  <c r="G20" i="1"/>
  <c r="I20" i="1" s="1"/>
  <c r="K20" i="1" s="1"/>
  <c r="J19" i="1"/>
  <c r="G19" i="1"/>
  <c r="I19" i="1" s="1"/>
  <c r="K19" i="1" s="1"/>
  <c r="C19" i="1"/>
  <c r="H18" i="1"/>
  <c r="J18" i="1" s="1"/>
  <c r="G18" i="1"/>
  <c r="I18" i="1" s="1"/>
  <c r="K18" i="1" s="1"/>
  <c r="H17" i="1"/>
  <c r="J17" i="1" s="1"/>
  <c r="G17" i="1"/>
  <c r="I17" i="1" s="1"/>
  <c r="K17" i="1" s="1"/>
  <c r="H16" i="1"/>
  <c r="J16" i="1" s="1"/>
  <c r="G16" i="1"/>
  <c r="I16" i="1" s="1"/>
  <c r="K16" i="1" s="1"/>
  <c r="G11" i="1"/>
  <c r="I11" i="1" s="1"/>
  <c r="K11" i="1" s="1"/>
  <c r="J11" i="1"/>
  <c r="J10" i="1"/>
  <c r="H8" i="1"/>
  <c r="J8" i="1" s="1"/>
  <c r="H9" i="1"/>
  <c r="J9" i="1" s="1"/>
  <c r="H7" i="1"/>
  <c r="J7" i="1" s="1"/>
  <c r="G10" i="1"/>
  <c r="I10" i="1" s="1"/>
  <c r="K10" i="1" s="1"/>
  <c r="C10" i="1"/>
  <c r="G8" i="1"/>
  <c r="I8" i="1" s="1"/>
  <c r="K8" i="1" s="1"/>
  <c r="G9" i="1"/>
  <c r="I9" i="1" s="1"/>
  <c r="K9" i="1" s="1"/>
  <c r="G7" i="1"/>
  <c r="I7" i="1" s="1"/>
  <c r="K7" i="1" s="1"/>
  <c r="K22" i="1" l="1"/>
  <c r="K23" i="1" s="1"/>
  <c r="J22" i="1"/>
  <c r="J23" i="1" s="1"/>
  <c r="K13" i="1"/>
  <c r="K14" i="1" s="1"/>
  <c r="J13" i="1"/>
  <c r="J14" i="1" s="1"/>
</calcChain>
</file>

<file path=xl/sharedStrings.xml><?xml version="1.0" encoding="utf-8"?>
<sst xmlns="http://schemas.openxmlformats.org/spreadsheetml/2006/main" count="42" uniqueCount="26">
  <si>
    <t>Benefit Chrystallisation Event</t>
  </si>
  <si>
    <t>Date</t>
  </si>
  <si>
    <t>Argile Tax Free Lump Sum</t>
  </si>
  <si>
    <t>10/11</t>
  </si>
  <si>
    <t>Tax Year</t>
  </si>
  <si>
    <t>LTA</t>
  </si>
  <si>
    <t>13/14</t>
  </si>
  <si>
    <t>% HC</t>
  </si>
  <si>
    <t>KBR Tax Free Lump Sum</t>
  </si>
  <si>
    <t>KBR Pension at £8567.28 pa x 20</t>
  </si>
  <si>
    <t>£ Total</t>
  </si>
  <si>
    <t>% KMC</t>
  </si>
  <si>
    <t>%LTA HC</t>
  </si>
  <si>
    <t>% LTA KMC</t>
  </si>
  <si>
    <t>Taxable Benefit HC</t>
  </si>
  <si>
    <t>HL SIPP</t>
  </si>
  <si>
    <t>16/17</t>
  </si>
  <si>
    <t>Taxable Benefit KMC</t>
  </si>
  <si>
    <t>Total LTA Used</t>
  </si>
  <si>
    <t>LTA Left</t>
  </si>
  <si>
    <t>Life Time Allowance</t>
  </si>
  <si>
    <t>SPLIT</t>
  </si>
  <si>
    <t>Notes</t>
  </si>
  <si>
    <t>Projected LTA</t>
  </si>
  <si>
    <t>LTA Fixed Protection put in Place 27 Oct 16 so LTA after April 16 = £1.25m</t>
  </si>
  <si>
    <t>Note: State Pension completley excluded from LTA - Pensions Advisory Service 27 Oct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</si>
</sst>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dd\ mmm\ yy"/>
  </numFmts>
  <fonts count="7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9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16" fontId="4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0" fontId="1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4" workbookViewId="0">
      <selection activeCell="C18" sqref="C18"/>
    </sheetView>
  </sheetViews>
  <sheetFormatPr defaultRowHeight="14.5" x14ac:dyDescent="0.35"/>
  <cols>
    <col min="1" max="1" width="10.7265625" bestFit="1" customWidth="1"/>
    <col min="2" max="2" width="31" customWidth="1"/>
    <col min="3" max="3" width="11.7265625" customWidth="1"/>
    <col min="4" max="4" width="6.7265625" customWidth="1"/>
    <col min="5" max="5" width="11.7265625" customWidth="1"/>
    <col min="6" max="7" width="6.7265625" customWidth="1"/>
    <col min="8" max="9" width="11.7265625" customWidth="1"/>
    <col min="10" max="11" width="6.7265625" customWidth="1"/>
    <col min="12" max="12" width="32.453125" customWidth="1"/>
    <col min="13" max="13" width="14.7265625" customWidth="1"/>
  </cols>
  <sheetData>
    <row r="1" spans="1:16" x14ac:dyDescent="0.35">
      <c r="A1" s="11" t="s">
        <v>20</v>
      </c>
      <c r="B1" s="2"/>
      <c r="C1" s="23" t="s">
        <v>24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11"/>
      <c r="B2" s="2"/>
      <c r="C2" s="7" t="s">
        <v>25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11"/>
      <c r="B3" s="2"/>
      <c r="C3" s="2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11"/>
      <c r="B4" s="2"/>
      <c r="C4" s="2"/>
      <c r="D4" s="2"/>
      <c r="E4" s="2"/>
      <c r="F4" s="25" t="s">
        <v>21</v>
      </c>
      <c r="G4" s="24"/>
      <c r="H4" s="2"/>
      <c r="I4" s="2"/>
      <c r="J4" s="2"/>
      <c r="K4" s="2"/>
      <c r="L4" s="2"/>
      <c r="M4" s="2"/>
      <c r="N4" s="2"/>
      <c r="O4" s="2"/>
      <c r="P4" s="2"/>
    </row>
    <row r="5" spans="1:16" ht="29" x14ac:dyDescent="0.35">
      <c r="A5" s="12" t="s">
        <v>1</v>
      </c>
      <c r="B5" s="12" t="s">
        <v>0</v>
      </c>
      <c r="C5" s="12" t="s">
        <v>10</v>
      </c>
      <c r="D5" s="12" t="s">
        <v>4</v>
      </c>
      <c r="E5" s="12" t="s">
        <v>5</v>
      </c>
      <c r="F5" s="12" t="s">
        <v>7</v>
      </c>
      <c r="G5" s="12" t="s">
        <v>11</v>
      </c>
      <c r="H5" s="12" t="s">
        <v>14</v>
      </c>
      <c r="I5" s="12" t="s">
        <v>17</v>
      </c>
      <c r="J5" s="12" t="s">
        <v>12</v>
      </c>
      <c r="K5" s="12" t="s">
        <v>13</v>
      </c>
      <c r="L5" s="12" t="s">
        <v>22</v>
      </c>
      <c r="M5" s="5"/>
      <c r="N5" s="2"/>
      <c r="O5" s="2"/>
      <c r="P5" s="2"/>
    </row>
    <row r="6" spans="1:16" x14ac:dyDescent="0.35">
      <c r="A6" s="6"/>
      <c r="B6" s="5"/>
      <c r="C6" s="9"/>
      <c r="D6" s="6"/>
      <c r="E6" s="6"/>
      <c r="F6" s="6"/>
      <c r="G6" s="6"/>
      <c r="H6" s="9"/>
      <c r="I6" s="9"/>
      <c r="J6" s="9"/>
      <c r="K6" s="9"/>
      <c r="L6" s="5"/>
      <c r="M6" s="7"/>
      <c r="N6" s="2"/>
      <c r="O6" s="2"/>
      <c r="P6" s="2"/>
    </row>
    <row r="7" spans="1:16" x14ac:dyDescent="0.35">
      <c r="A7" s="13">
        <v>40294</v>
      </c>
      <c r="B7" s="14" t="s">
        <v>2</v>
      </c>
      <c r="C7" s="15">
        <v>275000</v>
      </c>
      <c r="D7" s="16" t="s">
        <v>3</v>
      </c>
      <c r="E7" s="15">
        <v>1800000</v>
      </c>
      <c r="F7" s="22">
        <v>50</v>
      </c>
      <c r="G7" s="18">
        <f>100-F7</f>
        <v>50</v>
      </c>
      <c r="H7" s="15">
        <f>F7*C7/25</f>
        <v>550000</v>
      </c>
      <c r="I7" s="15">
        <f>G7*C7/25</f>
        <v>550000</v>
      </c>
      <c r="J7" s="19">
        <f>H7*100/E7</f>
        <v>30.555555555555557</v>
      </c>
      <c r="K7" s="19">
        <f>I7*100/E7</f>
        <v>30.555555555555557</v>
      </c>
      <c r="L7" s="14"/>
      <c r="M7" s="7"/>
      <c r="N7" s="2"/>
      <c r="O7" s="2"/>
      <c r="P7" s="2"/>
    </row>
    <row r="8" spans="1:16" x14ac:dyDescent="0.35">
      <c r="A8" s="13">
        <v>41596</v>
      </c>
      <c r="B8" s="14" t="s">
        <v>2</v>
      </c>
      <c r="C8" s="15">
        <v>100000</v>
      </c>
      <c r="D8" s="16" t="s">
        <v>6</v>
      </c>
      <c r="E8" s="15">
        <v>1500000</v>
      </c>
      <c r="F8" s="22">
        <v>50</v>
      </c>
      <c r="G8" s="18">
        <f t="shared" ref="G8:G11" si="0">100-F8</f>
        <v>50</v>
      </c>
      <c r="H8" s="15">
        <f t="shared" ref="H8:H9" si="1">F8*C8/25</f>
        <v>200000</v>
      </c>
      <c r="I8" s="15">
        <f t="shared" ref="I8:I10" si="2">G8*C8/25</f>
        <v>200000</v>
      </c>
      <c r="J8" s="19">
        <f t="shared" ref="J8:J10" si="3">H8*100/E8</f>
        <v>13.333333333333334</v>
      </c>
      <c r="K8" s="19">
        <f t="shared" ref="K8:K10" si="4">I8*100/E8</f>
        <v>13.333333333333334</v>
      </c>
      <c r="L8" s="14"/>
      <c r="M8" s="7"/>
      <c r="N8" s="2"/>
      <c r="O8" s="2"/>
      <c r="P8" s="2"/>
    </row>
    <row r="9" spans="1:16" x14ac:dyDescent="0.35">
      <c r="A9" s="13">
        <v>41684</v>
      </c>
      <c r="B9" s="14" t="s">
        <v>8</v>
      </c>
      <c r="C9" s="15">
        <v>45502</v>
      </c>
      <c r="D9" s="16" t="s">
        <v>6</v>
      </c>
      <c r="E9" s="15">
        <v>1500000</v>
      </c>
      <c r="F9" s="17">
        <v>100</v>
      </c>
      <c r="G9" s="18">
        <f t="shared" si="0"/>
        <v>0</v>
      </c>
      <c r="H9" s="15">
        <f t="shared" si="1"/>
        <v>182008</v>
      </c>
      <c r="I9" s="15">
        <f t="shared" si="2"/>
        <v>0</v>
      </c>
      <c r="J9" s="19">
        <f t="shared" si="3"/>
        <v>12.133866666666666</v>
      </c>
      <c r="K9" s="19">
        <f t="shared" si="4"/>
        <v>0</v>
      </c>
      <c r="L9" s="14"/>
      <c r="M9" s="7"/>
      <c r="N9" s="3"/>
      <c r="O9" s="2"/>
      <c r="P9" s="2"/>
    </row>
    <row r="10" spans="1:16" x14ac:dyDescent="0.35">
      <c r="A10" s="13">
        <v>41684</v>
      </c>
      <c r="B10" s="14" t="s">
        <v>9</v>
      </c>
      <c r="C10" s="15">
        <f>8567.28*20</f>
        <v>171345.6</v>
      </c>
      <c r="D10" s="16" t="s">
        <v>6</v>
      </c>
      <c r="E10" s="15">
        <v>1500000</v>
      </c>
      <c r="F10" s="17">
        <v>100</v>
      </c>
      <c r="G10" s="18">
        <f t="shared" si="0"/>
        <v>0</v>
      </c>
      <c r="H10" s="15">
        <v>171346</v>
      </c>
      <c r="I10" s="15">
        <f t="shared" si="2"/>
        <v>0</v>
      </c>
      <c r="J10" s="19">
        <f t="shared" si="3"/>
        <v>11.423066666666667</v>
      </c>
      <c r="K10" s="19">
        <f t="shared" si="4"/>
        <v>0</v>
      </c>
      <c r="L10" s="14" t="s">
        <v>23</v>
      </c>
      <c r="M10" s="7"/>
      <c r="N10" s="2"/>
      <c r="O10" s="4"/>
      <c r="P10" s="2"/>
    </row>
    <row r="11" spans="1:16" x14ac:dyDescent="0.35">
      <c r="A11" s="13">
        <v>42673</v>
      </c>
      <c r="B11" s="14" t="s">
        <v>15</v>
      </c>
      <c r="C11" s="15">
        <v>125700</v>
      </c>
      <c r="D11" s="16" t="s">
        <v>16</v>
      </c>
      <c r="E11" s="20">
        <v>1250000</v>
      </c>
      <c r="F11" s="17">
        <v>100</v>
      </c>
      <c r="G11" s="18">
        <f t="shared" si="0"/>
        <v>0</v>
      </c>
      <c r="H11" s="15">
        <v>125700</v>
      </c>
      <c r="I11" s="15">
        <f t="shared" ref="I11" si="5">G11*C11/25</f>
        <v>0</v>
      </c>
      <c r="J11" s="19">
        <f t="shared" ref="J11" si="6">H11*100/E11</f>
        <v>10.055999999999999</v>
      </c>
      <c r="K11" s="19">
        <f t="shared" ref="K11" si="7">I11*100/E11</f>
        <v>0</v>
      </c>
      <c r="L11" s="14"/>
      <c r="M11" s="7"/>
      <c r="N11" s="2"/>
      <c r="O11" s="2"/>
      <c r="P11" s="2"/>
    </row>
    <row r="12" spans="1:16" x14ac:dyDescent="0.35">
      <c r="A12" s="5"/>
      <c r="B12" s="5"/>
      <c r="C12" s="7"/>
      <c r="D12" s="8"/>
      <c r="F12" s="5"/>
      <c r="G12" s="5"/>
      <c r="H12" s="5"/>
      <c r="I12" s="7"/>
      <c r="J12" s="8"/>
      <c r="K12" s="5"/>
      <c r="L12" s="5"/>
      <c r="M12" s="7"/>
      <c r="N12" s="3"/>
      <c r="O12" s="2"/>
      <c r="P12" s="2"/>
    </row>
    <row r="13" spans="1:16" x14ac:dyDescent="0.35">
      <c r="A13" s="5"/>
      <c r="B13" s="5"/>
      <c r="D13" s="5"/>
      <c r="E13" s="5"/>
      <c r="F13" s="5"/>
      <c r="G13" s="5"/>
      <c r="H13" s="5"/>
      <c r="I13" s="10" t="s">
        <v>18</v>
      </c>
      <c r="J13" s="21">
        <f>SUM(J7:J12)</f>
        <v>77.501822222222231</v>
      </c>
      <c r="K13" s="21">
        <f>SUM(K7:K12)</f>
        <v>43.888888888888893</v>
      </c>
      <c r="L13" s="5"/>
      <c r="M13" s="7"/>
      <c r="N13" s="2"/>
      <c r="O13" s="2"/>
      <c r="P13" s="2"/>
    </row>
    <row r="14" spans="1:16" x14ac:dyDescent="0.35">
      <c r="A14" s="5"/>
      <c r="B14" s="5"/>
      <c r="C14" s="7"/>
      <c r="D14" s="5"/>
      <c r="E14" s="5"/>
      <c r="F14" s="5"/>
      <c r="G14" s="5"/>
      <c r="H14" s="5"/>
      <c r="I14" s="10" t="s">
        <v>19</v>
      </c>
      <c r="J14" s="21">
        <f>100-J13</f>
        <v>22.498177777777769</v>
      </c>
      <c r="K14" s="21">
        <f>100-K13</f>
        <v>56.111111111111107</v>
      </c>
      <c r="L14" s="5"/>
      <c r="M14" s="7"/>
      <c r="N14" s="2"/>
      <c r="O14" s="2"/>
      <c r="P14" s="2"/>
    </row>
    <row r="15" spans="1:16" x14ac:dyDescent="0.35">
      <c r="A15" s="5"/>
      <c r="B15" s="5"/>
      <c r="C15" s="7"/>
      <c r="D15" s="5"/>
      <c r="E15" s="23"/>
      <c r="F15" s="5"/>
      <c r="G15" s="5"/>
      <c r="H15" s="5"/>
      <c r="I15" s="7"/>
      <c r="J15" s="5"/>
      <c r="K15" s="5"/>
      <c r="L15" s="5"/>
      <c r="M15" s="5"/>
      <c r="N15" s="2"/>
      <c r="O15" s="2"/>
      <c r="P15" s="2"/>
    </row>
    <row r="16" spans="1:16" x14ac:dyDescent="0.35">
      <c r="A16" s="13">
        <v>40294</v>
      </c>
      <c r="B16" s="14" t="s">
        <v>2</v>
      </c>
      <c r="C16" s="15">
        <v>275000</v>
      </c>
      <c r="D16" s="16" t="s">
        <v>3</v>
      </c>
      <c r="E16" s="15">
        <v>1800000</v>
      </c>
      <c r="F16" s="22">
        <v>30</v>
      </c>
      <c r="G16" s="18">
        <f>100-F16</f>
        <v>70</v>
      </c>
      <c r="H16" s="15">
        <f>F16*C16/25</f>
        <v>330000</v>
      </c>
      <c r="I16" s="15">
        <f>G16*C16/25</f>
        <v>770000</v>
      </c>
      <c r="J16" s="19">
        <f>H16*100/E16</f>
        <v>18.333333333333332</v>
      </c>
      <c r="K16" s="19">
        <f>I16*100/E16</f>
        <v>42.777777777777779</v>
      </c>
      <c r="L16" s="14"/>
      <c r="M16" s="7"/>
      <c r="N16" s="2"/>
      <c r="O16" s="2"/>
      <c r="P16" s="2"/>
    </row>
    <row r="17" spans="1:16" x14ac:dyDescent="0.35">
      <c r="A17" s="13">
        <v>41596</v>
      </c>
      <c r="B17" s="14" t="s">
        <v>2</v>
      </c>
      <c r="C17" s="15">
        <v>100000</v>
      </c>
      <c r="D17" s="16" t="s">
        <v>6</v>
      </c>
      <c r="E17" s="15">
        <v>1500000</v>
      </c>
      <c r="F17" s="22">
        <v>30</v>
      </c>
      <c r="G17" s="18">
        <f t="shared" ref="G17:G20" si="8">100-F17</f>
        <v>70</v>
      </c>
      <c r="H17" s="15">
        <f t="shared" ref="H17:H18" si="9">F17*C17/25</f>
        <v>120000</v>
      </c>
      <c r="I17" s="15">
        <f t="shared" ref="I17:I20" si="10">G17*C17/25</f>
        <v>280000</v>
      </c>
      <c r="J17" s="19">
        <f t="shared" ref="J17:J20" si="11">H17*100/E17</f>
        <v>8</v>
      </c>
      <c r="K17" s="19">
        <f t="shared" ref="K17:K20" si="12">I17*100/E17</f>
        <v>18.666666666666668</v>
      </c>
      <c r="L17" s="14"/>
      <c r="M17" s="7"/>
      <c r="N17" s="2"/>
      <c r="O17" s="2"/>
      <c r="P17" s="2"/>
    </row>
    <row r="18" spans="1:16" x14ac:dyDescent="0.35">
      <c r="A18" s="13">
        <v>41684</v>
      </c>
      <c r="B18" s="14" t="s">
        <v>8</v>
      </c>
      <c r="C18" s="15">
        <v>45502</v>
      </c>
      <c r="D18" s="16" t="s">
        <v>6</v>
      </c>
      <c r="E18" s="15">
        <v>1500000</v>
      </c>
      <c r="F18" s="17">
        <v>100</v>
      </c>
      <c r="G18" s="18">
        <f t="shared" si="8"/>
        <v>0</v>
      </c>
      <c r="H18" s="15">
        <f t="shared" si="9"/>
        <v>182008</v>
      </c>
      <c r="I18" s="15">
        <f t="shared" si="10"/>
        <v>0</v>
      </c>
      <c r="J18" s="19">
        <f t="shared" si="11"/>
        <v>12.133866666666666</v>
      </c>
      <c r="K18" s="19">
        <f t="shared" si="12"/>
        <v>0</v>
      </c>
      <c r="L18" s="14"/>
      <c r="M18" s="7"/>
      <c r="N18" s="2"/>
      <c r="O18" s="2"/>
      <c r="P18" s="2"/>
    </row>
    <row r="19" spans="1:16" x14ac:dyDescent="0.35">
      <c r="A19" s="13">
        <v>41684</v>
      </c>
      <c r="B19" s="14" t="s">
        <v>9</v>
      </c>
      <c r="C19" s="15">
        <f>8567.28*20</f>
        <v>171345.6</v>
      </c>
      <c r="D19" s="16" t="s">
        <v>6</v>
      </c>
      <c r="E19" s="15">
        <v>1500000</v>
      </c>
      <c r="F19" s="17">
        <v>100</v>
      </c>
      <c r="G19" s="18">
        <f t="shared" si="8"/>
        <v>0</v>
      </c>
      <c r="H19" s="15">
        <v>171346</v>
      </c>
      <c r="I19" s="15">
        <f t="shared" si="10"/>
        <v>0</v>
      </c>
      <c r="J19" s="19">
        <f t="shared" si="11"/>
        <v>11.423066666666667</v>
      </c>
      <c r="K19" s="19">
        <f t="shared" si="12"/>
        <v>0</v>
      </c>
      <c r="L19" s="14" t="s">
        <v>23</v>
      </c>
      <c r="M19" s="7"/>
      <c r="N19" s="2"/>
      <c r="O19" s="2"/>
      <c r="P19" s="2"/>
    </row>
    <row r="20" spans="1:16" x14ac:dyDescent="0.35">
      <c r="A20" s="13">
        <v>42673</v>
      </c>
      <c r="B20" s="14" t="s">
        <v>15</v>
      </c>
      <c r="C20" s="15">
        <v>125700</v>
      </c>
      <c r="D20" s="16" t="s">
        <v>16</v>
      </c>
      <c r="E20" s="20">
        <v>1250000</v>
      </c>
      <c r="F20" s="17">
        <v>100</v>
      </c>
      <c r="G20" s="18">
        <f t="shared" si="8"/>
        <v>0</v>
      </c>
      <c r="H20" s="15">
        <v>125700</v>
      </c>
      <c r="I20" s="15">
        <f t="shared" si="10"/>
        <v>0</v>
      </c>
      <c r="J20" s="19">
        <f t="shared" si="11"/>
        <v>10.055999999999999</v>
      </c>
      <c r="K20" s="19">
        <f t="shared" si="12"/>
        <v>0</v>
      </c>
      <c r="L20" s="14"/>
      <c r="M20" s="7"/>
      <c r="N20" s="2"/>
      <c r="O20" s="2"/>
      <c r="P20" s="2"/>
    </row>
    <row r="21" spans="1:16" x14ac:dyDescent="0.35">
      <c r="A21" s="5"/>
      <c r="B21" s="5"/>
      <c r="C21" s="7"/>
      <c r="D21" s="8"/>
      <c r="F21" s="5"/>
      <c r="G21" s="5"/>
      <c r="H21" s="5"/>
      <c r="I21" s="7"/>
      <c r="J21" s="8"/>
      <c r="K21" s="5"/>
      <c r="L21" s="5"/>
      <c r="M21" s="7"/>
      <c r="N21" s="2"/>
      <c r="O21" s="2"/>
      <c r="P21" s="2"/>
    </row>
    <row r="22" spans="1:16" x14ac:dyDescent="0.35">
      <c r="A22" s="5"/>
      <c r="B22" s="5"/>
      <c r="C22" s="7"/>
      <c r="D22" s="5"/>
      <c r="E22" s="5"/>
      <c r="F22" s="5"/>
      <c r="G22" s="5"/>
      <c r="H22" s="5"/>
      <c r="I22" s="10" t="s">
        <v>18</v>
      </c>
      <c r="J22" s="21">
        <f>SUM(J16:J21)</f>
        <v>59.946266666666659</v>
      </c>
      <c r="K22" s="21">
        <f>SUM(K16:K21)</f>
        <v>61.444444444444443</v>
      </c>
      <c r="L22" s="5"/>
      <c r="M22" s="7"/>
      <c r="N22" s="2"/>
      <c r="O22" s="2"/>
      <c r="P22" s="2"/>
    </row>
    <row r="23" spans="1:16" x14ac:dyDescent="0.35">
      <c r="A23" s="5"/>
      <c r="B23" s="5"/>
      <c r="C23" s="7"/>
      <c r="D23" s="5"/>
      <c r="E23" s="5"/>
      <c r="F23" s="5"/>
      <c r="G23" s="5"/>
      <c r="H23" s="5"/>
      <c r="I23" s="10" t="s">
        <v>19</v>
      </c>
      <c r="J23" s="21">
        <f>100-J22</f>
        <v>40.053733333333341</v>
      </c>
      <c r="K23" s="21">
        <f>100-K22</f>
        <v>38.555555555555557</v>
      </c>
      <c r="L23" s="5"/>
      <c r="M23" s="7"/>
    </row>
    <row r="24" spans="1:16" x14ac:dyDescent="0.35">
      <c r="C24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Gavin Mccloskey</cp:lastModifiedBy>
  <dcterms:created xsi:type="dcterms:W3CDTF">2016-09-25T14:46:58Z</dcterms:created>
  <dcterms:modified xsi:type="dcterms:W3CDTF">2018-02-28T11:00:16Z</dcterms:modified>
</cp:coreProperties>
</file>