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owers SSAS\Benefits\"/>
    </mc:Choice>
  </mc:AlternateContent>
  <bookViews>
    <workbookView xWindow="120" yWindow="75" windowWidth="19020" windowHeight="12405" activeTab="1"/>
  </bookViews>
  <sheets>
    <sheet name="Valuation" sheetId="1" r:id="rId1"/>
    <sheet name="Fund Split" sheetId="2" r:id="rId2"/>
    <sheet name="Transaction History to 30.04.20" sheetId="3" r:id="rId3"/>
    <sheet name="Barclays Loan Account" sheetId="4" r:id="rId4"/>
  </sheets>
  <definedNames>
    <definedName name="_xlnm.Print_Area" localSheetId="1">'Fund Split'!$A$1:$O$47</definedName>
  </definedNames>
  <calcPr calcId="152511"/>
</workbook>
</file>

<file path=xl/calcChain.xml><?xml version="1.0" encoding="utf-8"?>
<calcChain xmlns="http://schemas.openxmlformats.org/spreadsheetml/2006/main">
  <c r="C1" i="4" l="1"/>
  <c r="C1" i="3"/>
  <c r="B19" i="1" l="1"/>
  <c r="B21" i="1" s="1"/>
  <c r="D42" i="2" s="1"/>
  <c r="J44" i="2"/>
  <c r="H44" i="2"/>
  <c r="G44" i="2"/>
  <c r="E44" i="2"/>
  <c r="D44" i="2"/>
  <c r="B44" i="2"/>
  <c r="J38" i="2"/>
  <c r="H38" i="2"/>
  <c r="G38" i="2"/>
  <c r="E38" i="2"/>
  <c r="D38" i="2"/>
  <c r="B38" i="2"/>
  <c r="R31" i="2"/>
  <c r="O31" i="2"/>
  <c r="L31" i="2"/>
  <c r="I31" i="2"/>
  <c r="F31" i="2"/>
  <c r="C31" i="2"/>
  <c r="D39" i="2" l="1"/>
  <c r="D45" i="2" s="1"/>
  <c r="J39" i="2"/>
  <c r="J45" i="2" s="1"/>
  <c r="E39" i="2"/>
  <c r="E45" i="2" s="1"/>
  <c r="G39" i="2"/>
  <c r="G45" i="2" s="1"/>
  <c r="B39" i="2"/>
  <c r="B45" i="2" s="1"/>
  <c r="H39" i="2"/>
  <c r="H45" i="2" s="1"/>
</calcChain>
</file>

<file path=xl/sharedStrings.xml><?xml version="1.0" encoding="utf-8"?>
<sst xmlns="http://schemas.openxmlformats.org/spreadsheetml/2006/main" count="168" uniqueCount="65">
  <si>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</si>
  <si>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</si>
  <si>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</si>
  <si>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</si>
  <si>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</si>
  <si>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</si>
  <si>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</si>
  <si>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</si>
  <si>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</si>
  <si>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</si>
  <si>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</si>
  <si>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</si>
  <si>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</si>
  <si>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</si>
  <si>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</si>
  <si>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</si>
  <si>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</si>
  <si>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</si>
  <si>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</si>
  <si>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</si>
  <si>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</si>
  <si>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Malcolm Bowers Crys</t>
  </si>
  <si>
    <t>Lynne Bowers</t>
  </si>
  <si>
    <t>Benjamin James Bowers</t>
  </si>
  <si>
    <t>Lucy Bowers</t>
  </si>
  <si>
    <t>Scottish Widows Transfer in</t>
  </si>
  <si>
    <t>Bowers SSAS</t>
  </si>
  <si>
    <t>Barclays Account</t>
  </si>
  <si>
    <t>Property</t>
  </si>
  <si>
    <t>Running Account balance</t>
  </si>
  <si>
    <t>Amount</t>
  </si>
  <si>
    <t>Transaction/Process</t>
  </si>
  <si>
    <t>Notes/Description</t>
  </si>
  <si>
    <t>Mr Malcolm Bowers TV in - Uncrystallised amount</t>
  </si>
  <si>
    <t>Mr Malcolm Bowers TV in - Crystallised amount</t>
  </si>
  <si>
    <t>PP Fees</t>
  </si>
  <si>
    <t>Set up Fee</t>
  </si>
  <si>
    <t>PP Fee for ICO</t>
  </si>
  <si>
    <t>ICO Registration Fee</t>
  </si>
  <si>
    <t>Annual Admin in advance</t>
  </si>
  <si>
    <t>Credit Interest applied to account</t>
  </si>
  <si>
    <t>Scottish Equitable Transfer In</t>
  </si>
  <si>
    <t>Mr Benjamin Bowers TV In - Uncrystallised</t>
  </si>
  <si>
    <t>Balance of outstanding fees</t>
  </si>
  <si>
    <t>Progeny Corporate Law Ltd</t>
  </si>
  <si>
    <t>Property Purchase funds and Solicitor fees.</t>
  </si>
  <si>
    <t>CHAPS Charge</t>
  </si>
  <si>
    <t>Metro Account Closure</t>
  </si>
  <si>
    <t>Funds sent to Barclays</t>
  </si>
  <si>
    <t>Credit into Barclays from Metro Bank Account</t>
  </si>
  <si>
    <t>Metro closure funds</t>
  </si>
  <si>
    <t xml:space="preserve">From Lifterz </t>
  </si>
  <si>
    <t>Rent</t>
  </si>
  <si>
    <t>Loan/Mortgage Repayment</t>
  </si>
  <si>
    <t>Further Closure funds from Metro Bank</t>
  </si>
  <si>
    <t>This includes £17,290.17 for an uncrystallised transfer in for Benjamin Bowers from Friends Life around 10/04/2017</t>
  </si>
  <si>
    <t>Barclays Charges</t>
  </si>
  <si>
    <t>Refund of Property Fees from Solicitor</t>
  </si>
  <si>
    <t>Loan Credits</t>
  </si>
  <si>
    <t>Barclays Fee</t>
  </si>
  <si>
    <t>Charge Fee</t>
  </si>
  <si>
    <t>Lending Fee</t>
  </si>
  <si>
    <t>Interest Charged</t>
  </si>
  <si>
    <t>Last Value</t>
  </si>
  <si>
    <t>Malcolm Bowers Uncrys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</si>
</sst>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0.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14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0" borderId="4" xfId="0" applyBorder="1"/>
    <xf numFmtId="44" fontId="0" fillId="0" borderId="0" xfId="0" applyNumberFormat="1"/>
    <xf numFmtId="44" fontId="0" fillId="0" borderId="1" xfId="0" applyNumberFormat="1" applyBorder="1"/>
    <xf numFmtId="44" fontId="0" fillId="0" borderId="1" xfId="0" applyNumberFormat="1" applyFont="1" applyFill="1" applyBorder="1" applyAlignment="1">
      <alignment horizontal="left" wrapText="1"/>
    </xf>
    <xf numFmtId="44" fontId="0" fillId="0" borderId="0" xfId="0" applyNumberFormat="1" applyAlignment="1">
      <alignment horizontal="left"/>
    </xf>
    <xf numFmtId="44" fontId="0" fillId="0" borderId="7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1" fillId="0" borderId="15" xfId="0" applyNumberFormat="1" applyFont="1" applyBorder="1" applyAlignment="1">
      <alignment horizontal="center"/>
    </xf>
    <xf numFmtId="44" fontId="3" fillId="0" borderId="16" xfId="0" applyNumberFormat="1" applyFont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0" fontId="5" fillId="0" borderId="0" xfId="0" applyFont="1" applyBorder="1"/>
    <xf numFmtId="44" fontId="5" fillId="0" borderId="6" xfId="0" applyNumberFormat="1" applyFont="1" applyBorder="1"/>
    <xf numFmtId="44" fontId="5" fillId="0" borderId="8" xfId="0" applyNumberFormat="1" applyFont="1" applyBorder="1"/>
    <xf numFmtId="0" fontId="0" fillId="0" borderId="0" xfId="0" applyBorder="1"/>
    <xf numFmtId="0" fontId="0" fillId="0" borderId="6" xfId="0" applyBorder="1"/>
    <xf numFmtId="44" fontId="0" fillId="0" borderId="17" xfId="0" applyNumberFormat="1" applyBorder="1"/>
    <xf numFmtId="0" fontId="0" fillId="0" borderId="7" xfId="0" applyBorder="1"/>
    <xf numFmtId="0" fontId="0" fillId="0" borderId="8" xfId="0" applyBorder="1"/>
    <xf numFmtId="14" fontId="0" fillId="0" borderId="4" xfId="0" applyNumberFormat="1" applyBorder="1"/>
    <xf numFmtId="44" fontId="0" fillId="0" borderId="4" xfId="0" applyNumberFormat="1" applyBorder="1"/>
    <xf numFmtId="14" fontId="0" fillId="0" borderId="1" xfId="0" applyNumberFormat="1" applyBorder="1"/>
    <xf numFmtId="0" fontId="0" fillId="0" borderId="22" xfId="0" applyBorder="1"/>
    <xf numFmtId="44" fontId="0" fillId="0" borderId="22" xfId="0" applyNumberFormat="1" applyBorder="1"/>
    <xf numFmtId="14" fontId="0" fillId="0" borderId="1" xfId="0" applyNumberFormat="1" applyFill="1" applyBorder="1"/>
    <xf numFmtId="44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C28" sqref="C28"/>
    </sheetView>
  </sheetViews>
  <sheetFormatPr defaultRowHeight="15" x14ac:dyDescent="0.25"/>
  <cols>
    <col min="1" max="1" width="18" customWidth="1"/>
    <col min="2" max="2" width="34.42578125" style="40" customWidth="1"/>
    <col min="3" max="3" width="27.85546875" customWidth="1"/>
    <col min="4" max="4" width="17.42578125" style="10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41" t="s">
        <v>26</v>
      </c>
    </row>
    <row r="5" spans="1:4" x14ac:dyDescent="0.25">
      <c r="A5" s="2" t="s">
        <v>2</v>
      </c>
      <c r="B5" s="41"/>
    </row>
    <row r="6" spans="1:4" x14ac:dyDescent="0.25">
      <c r="A6" s="2" t="s">
        <v>3</v>
      </c>
      <c r="B6" s="42"/>
    </row>
    <row r="7" spans="1:4" x14ac:dyDescent="0.25">
      <c r="A7" s="2" t="s">
        <v>4</v>
      </c>
      <c r="B7" s="37">
        <v>43220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44" t="s">
        <v>5</v>
      </c>
      <c r="C10" s="8" t="s">
        <v>7</v>
      </c>
      <c r="D10" s="9" t="s">
        <v>8</v>
      </c>
    </row>
    <row r="11" spans="1:4" x14ac:dyDescent="0.25">
      <c r="A11" s="37">
        <v>43220</v>
      </c>
      <c r="B11" s="45">
        <v>132755.54</v>
      </c>
      <c r="C11" s="5" t="s">
        <v>27</v>
      </c>
      <c r="D11" s="6"/>
    </row>
    <row r="12" spans="1:4" x14ac:dyDescent="0.25">
      <c r="A12" s="37">
        <v>43220</v>
      </c>
      <c r="B12" s="46">
        <v>562500</v>
      </c>
      <c r="C12" s="3" t="s">
        <v>28</v>
      </c>
      <c r="D12" s="4"/>
    </row>
    <row r="13" spans="1:4" x14ac:dyDescent="0.25">
      <c r="A13" s="37"/>
      <c r="B13" s="46"/>
      <c r="C13" s="3"/>
      <c r="D13" s="4"/>
    </row>
    <row r="14" spans="1:4" x14ac:dyDescent="0.25">
      <c r="A14" s="37"/>
      <c r="B14" s="46"/>
      <c r="C14" s="3"/>
      <c r="D14" s="4"/>
    </row>
    <row r="15" spans="1:4" x14ac:dyDescent="0.25">
      <c r="A15" s="13"/>
      <c r="B15" s="46"/>
      <c r="C15" s="3"/>
      <c r="D15" s="4"/>
    </row>
    <row r="16" spans="1:4" x14ac:dyDescent="0.25">
      <c r="A16" s="13"/>
      <c r="B16" s="46"/>
      <c r="C16" s="3"/>
      <c r="D16" s="4"/>
    </row>
    <row r="17" spans="1:4" x14ac:dyDescent="0.25">
      <c r="A17" s="13"/>
      <c r="B17" s="46"/>
      <c r="C17" s="3"/>
      <c r="D17" s="4"/>
    </row>
    <row r="18" spans="1:4" ht="15.75" thickBot="1" x14ac:dyDescent="0.3">
      <c r="A18" s="14"/>
      <c r="B18" s="47"/>
      <c r="C18" s="11"/>
      <c r="D18" s="12"/>
    </row>
    <row r="19" spans="1:4" x14ac:dyDescent="0.25">
      <c r="A19" s="15" t="s">
        <v>6</v>
      </c>
      <c r="B19" s="48">
        <f>SUM(B11:B18)</f>
        <v>695255.54</v>
      </c>
      <c r="C19" s="18"/>
      <c r="D19" s="19"/>
    </row>
    <row r="20" spans="1:4" ht="15.75" thickBot="1" x14ac:dyDescent="0.3">
      <c r="A20" s="16" t="s">
        <v>9</v>
      </c>
      <c r="B20" s="49">
        <v>-190416.05</v>
      </c>
      <c r="C20" s="23"/>
      <c r="D20" s="20"/>
    </row>
    <row r="21" spans="1:4" ht="15.75" thickBot="1" x14ac:dyDescent="0.3">
      <c r="A21" s="17" t="s">
        <v>6</v>
      </c>
      <c r="B21" s="50">
        <f>SUM(B19+B20)</f>
        <v>504839.49000000005</v>
      </c>
      <c r="C21" s="21"/>
      <c r="D21" s="22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70" zoomScaleNormal="70" workbookViewId="0">
      <selection activeCell="P38" sqref="P38"/>
    </sheetView>
  </sheetViews>
  <sheetFormatPr defaultRowHeight="15" x14ac:dyDescent="0.25"/>
  <cols>
    <col min="1" max="1" width="31" customWidth="1"/>
    <col min="2" max="2" width="14.5703125" customWidth="1"/>
    <col min="3" max="3" width="16.5703125" bestFit="1" customWidth="1"/>
    <col min="4" max="4" width="32.28515625" bestFit="1" customWidth="1"/>
    <col min="5" max="5" width="14.5703125" customWidth="1"/>
    <col min="6" max="6" width="17" bestFit="1" customWidth="1"/>
    <col min="7" max="7" width="27.5703125" bestFit="1" customWidth="1"/>
    <col min="8" max="9" width="14.5703125" customWidth="1"/>
    <col min="10" max="10" width="27.5703125" bestFit="1" customWidth="1"/>
    <col min="11" max="11" width="14.5703125" customWidth="1"/>
    <col min="12" max="12" width="15.42578125" bestFit="1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4" t="s">
        <v>19</v>
      </c>
      <c r="B1" s="68">
        <v>43220</v>
      </c>
      <c r="C1" s="69"/>
    </row>
    <row r="2" spans="1:18" x14ac:dyDescent="0.25">
      <c r="L2" s="33"/>
    </row>
    <row r="3" spans="1:18" ht="20.25" customHeight="1" x14ac:dyDescent="0.25">
      <c r="A3" s="24" t="s">
        <v>10</v>
      </c>
      <c r="B3" s="74" t="s">
        <v>21</v>
      </c>
      <c r="C3" s="75"/>
      <c r="D3" s="24" t="s">
        <v>10</v>
      </c>
      <c r="E3" s="74" t="s">
        <v>64</v>
      </c>
      <c r="F3" s="75"/>
      <c r="G3" s="24" t="s">
        <v>10</v>
      </c>
      <c r="H3" s="74" t="s">
        <v>22</v>
      </c>
      <c r="I3" s="75"/>
      <c r="J3" s="24" t="s">
        <v>10</v>
      </c>
      <c r="K3" s="74" t="s">
        <v>23</v>
      </c>
      <c r="L3" s="75"/>
      <c r="M3" s="24" t="s">
        <v>10</v>
      </c>
      <c r="N3" s="74" t="s">
        <v>24</v>
      </c>
      <c r="O3" s="75"/>
      <c r="P3" s="24" t="s">
        <v>10</v>
      </c>
      <c r="Q3" s="74" t="s">
        <v>15</v>
      </c>
      <c r="R3" s="75"/>
    </row>
    <row r="4" spans="1:18" ht="20.25" customHeight="1" x14ac:dyDescent="0.25"/>
    <row r="5" spans="1:18" ht="20.25" customHeight="1" x14ac:dyDescent="0.25">
      <c r="A5" t="s">
        <v>11</v>
      </c>
      <c r="B5" s="28" t="s">
        <v>4</v>
      </c>
      <c r="C5" s="29" t="s">
        <v>12</v>
      </c>
      <c r="D5" t="s">
        <v>11</v>
      </c>
      <c r="E5" s="28" t="s">
        <v>4</v>
      </c>
      <c r="F5" s="29" t="s">
        <v>12</v>
      </c>
      <c r="G5" t="s">
        <v>11</v>
      </c>
      <c r="H5" s="28" t="s">
        <v>4</v>
      </c>
      <c r="I5" s="29" t="s">
        <v>12</v>
      </c>
      <c r="J5" t="s">
        <v>11</v>
      </c>
      <c r="K5" s="28" t="s">
        <v>4</v>
      </c>
      <c r="L5" s="29" t="s">
        <v>12</v>
      </c>
      <c r="M5" t="s">
        <v>11</v>
      </c>
      <c r="N5" s="28" t="s">
        <v>4</v>
      </c>
      <c r="O5" s="29" t="s">
        <v>12</v>
      </c>
      <c r="P5" t="s">
        <v>11</v>
      </c>
      <c r="Q5" s="28" t="s">
        <v>4</v>
      </c>
      <c r="R5" s="29" t="s">
        <v>12</v>
      </c>
    </row>
    <row r="6" spans="1:18" ht="20.25" customHeight="1" x14ac:dyDescent="0.25">
      <c r="A6" s="54" t="s">
        <v>63</v>
      </c>
      <c r="B6" s="35">
        <v>43083</v>
      </c>
      <c r="C6" s="32">
        <v>128619.31</v>
      </c>
      <c r="D6" s="54" t="s">
        <v>63</v>
      </c>
      <c r="E6" s="35">
        <v>43083</v>
      </c>
      <c r="F6" s="32">
        <v>219176.07</v>
      </c>
      <c r="H6" s="35"/>
      <c r="I6" s="32"/>
      <c r="J6" t="s">
        <v>63</v>
      </c>
      <c r="K6" s="35">
        <v>43083</v>
      </c>
      <c r="L6" s="32">
        <v>74761.55</v>
      </c>
      <c r="N6" s="31"/>
      <c r="O6" s="32"/>
      <c r="Q6" s="31"/>
      <c r="R6" s="32"/>
    </row>
    <row r="7" spans="1:18" ht="20.25" customHeight="1" x14ac:dyDescent="0.25">
      <c r="A7" s="54"/>
      <c r="B7" s="35"/>
      <c r="C7" s="32"/>
      <c r="D7" s="54"/>
      <c r="E7" s="35"/>
      <c r="F7" s="32"/>
      <c r="H7" s="35"/>
      <c r="I7" s="32"/>
      <c r="K7" s="35"/>
      <c r="L7" s="32"/>
      <c r="N7" s="31"/>
      <c r="O7" s="32"/>
      <c r="Q7" s="31"/>
      <c r="R7" s="32"/>
    </row>
    <row r="8" spans="1:18" ht="20.25" customHeight="1" x14ac:dyDescent="0.25">
      <c r="A8" s="54"/>
      <c r="B8" s="31"/>
      <c r="C8" s="32"/>
      <c r="E8" s="31"/>
      <c r="F8" s="32"/>
      <c r="H8" s="31"/>
      <c r="I8" s="32"/>
      <c r="K8" s="31"/>
      <c r="L8" s="32"/>
      <c r="N8" s="31"/>
      <c r="O8" s="32"/>
      <c r="Q8" s="31"/>
      <c r="R8" s="32"/>
    </row>
    <row r="9" spans="1:18" ht="20.25" customHeight="1" x14ac:dyDescent="0.25">
      <c r="B9" s="31"/>
      <c r="C9" s="32"/>
      <c r="E9" s="31"/>
      <c r="F9" s="32"/>
      <c r="H9" s="31"/>
      <c r="I9" s="32"/>
      <c r="K9" s="31"/>
      <c r="L9" s="32"/>
      <c r="N9" s="31"/>
      <c r="O9" s="32"/>
      <c r="Q9" s="31"/>
      <c r="R9" s="32"/>
    </row>
    <row r="10" spans="1:18" ht="20.25" customHeight="1" x14ac:dyDescent="0.25">
      <c r="B10" s="31"/>
      <c r="C10" s="32"/>
      <c r="E10" s="31"/>
      <c r="F10" s="32"/>
      <c r="H10" s="31"/>
      <c r="I10" s="32"/>
      <c r="K10" s="31"/>
      <c r="L10" s="32"/>
      <c r="N10" s="31"/>
      <c r="O10" s="32"/>
      <c r="Q10" s="31"/>
      <c r="R10" s="32"/>
    </row>
    <row r="11" spans="1:18" ht="20.25" customHeight="1" x14ac:dyDescent="0.25">
      <c r="B11" s="31"/>
      <c r="C11" s="32"/>
      <c r="E11" s="31"/>
      <c r="F11" s="32"/>
      <c r="H11" s="31"/>
      <c r="I11" s="32"/>
      <c r="K11" s="31"/>
      <c r="L11" s="32"/>
      <c r="N11" s="31"/>
      <c r="O11" s="32"/>
      <c r="Q11" s="31"/>
      <c r="R11" s="32"/>
    </row>
    <row r="12" spans="1:18" ht="20.25" customHeight="1" x14ac:dyDescent="0.25">
      <c r="B12" s="31"/>
      <c r="C12" s="32"/>
      <c r="E12" s="31"/>
      <c r="F12" s="32"/>
      <c r="H12" s="31"/>
      <c r="I12" s="32"/>
      <c r="K12" s="31"/>
      <c r="L12" s="32"/>
      <c r="N12" s="31"/>
      <c r="O12" s="32"/>
      <c r="Q12" s="31"/>
      <c r="R12" s="32"/>
    </row>
    <row r="13" spans="1:18" ht="20.25" customHeight="1" x14ac:dyDescent="0.25">
      <c r="B13" s="31"/>
      <c r="C13" s="32"/>
      <c r="E13" s="31"/>
      <c r="F13" s="32"/>
      <c r="H13" s="31"/>
      <c r="I13" s="32"/>
      <c r="K13" s="31"/>
      <c r="L13" s="32"/>
      <c r="N13" s="31"/>
      <c r="O13" s="32"/>
      <c r="Q13" s="31"/>
      <c r="R13" s="32"/>
    </row>
    <row r="14" spans="1:18" ht="20.25" customHeight="1" x14ac:dyDescent="0.25">
      <c r="B14" s="31"/>
      <c r="C14" s="32"/>
      <c r="E14" s="31"/>
      <c r="F14" s="32"/>
      <c r="H14" s="31"/>
      <c r="I14" s="32"/>
      <c r="K14" s="31"/>
      <c r="L14" s="32"/>
      <c r="N14" s="31"/>
      <c r="O14" s="32"/>
      <c r="Q14" s="31"/>
      <c r="R14" s="32"/>
    </row>
    <row r="15" spans="1:18" ht="20.25" customHeight="1" x14ac:dyDescent="0.25">
      <c r="B15" s="31"/>
      <c r="C15" s="32"/>
      <c r="E15" s="31"/>
      <c r="F15" s="32"/>
      <c r="H15" s="31"/>
      <c r="I15" s="32"/>
      <c r="K15" s="31"/>
      <c r="L15" s="32"/>
      <c r="N15" s="31"/>
      <c r="O15" s="32"/>
      <c r="Q15" s="31"/>
      <c r="R15" s="32"/>
    </row>
    <row r="16" spans="1:18" ht="20.25" customHeight="1" x14ac:dyDescent="0.25">
      <c r="B16" s="31"/>
      <c r="C16" s="32"/>
      <c r="E16" s="31"/>
      <c r="F16" s="32"/>
      <c r="H16" s="31"/>
      <c r="I16" s="32"/>
      <c r="K16" s="31"/>
      <c r="L16" s="32"/>
      <c r="N16" s="31"/>
      <c r="O16" s="32"/>
      <c r="Q16" s="31"/>
      <c r="R16" s="32"/>
    </row>
    <row r="17" spans="2:18" ht="20.25" customHeight="1" x14ac:dyDescent="0.25">
      <c r="B17" s="31"/>
      <c r="C17" s="32"/>
      <c r="E17" s="31"/>
      <c r="F17" s="32"/>
      <c r="H17" s="31"/>
      <c r="I17" s="32"/>
      <c r="K17" s="31"/>
      <c r="L17" s="32"/>
      <c r="N17" s="31"/>
      <c r="O17" s="32"/>
      <c r="Q17" s="31"/>
      <c r="R17" s="32"/>
    </row>
    <row r="18" spans="2:18" ht="20.25" customHeight="1" x14ac:dyDescent="0.25">
      <c r="B18" s="31"/>
      <c r="C18" s="32"/>
      <c r="E18" s="31"/>
      <c r="F18" s="32"/>
      <c r="H18" s="31"/>
      <c r="I18" s="32"/>
      <c r="K18" s="31"/>
      <c r="L18" s="32"/>
      <c r="N18" s="31"/>
      <c r="O18" s="32"/>
      <c r="Q18" s="31"/>
      <c r="R18" s="32"/>
    </row>
    <row r="19" spans="2:18" ht="20.25" customHeight="1" x14ac:dyDescent="0.25">
      <c r="B19" s="31"/>
      <c r="C19" s="32"/>
      <c r="E19" s="31"/>
      <c r="F19" s="32"/>
      <c r="H19" s="31"/>
      <c r="I19" s="32"/>
      <c r="K19" s="31"/>
      <c r="L19" s="32"/>
      <c r="N19" s="31"/>
      <c r="O19" s="32"/>
      <c r="Q19" s="31"/>
      <c r="R19" s="32"/>
    </row>
    <row r="20" spans="2:18" ht="20.25" customHeight="1" x14ac:dyDescent="0.25">
      <c r="B20" s="31"/>
      <c r="C20" s="32"/>
      <c r="E20" s="31"/>
      <c r="F20" s="32"/>
      <c r="H20" s="31"/>
      <c r="I20" s="32"/>
      <c r="K20" s="31"/>
      <c r="L20" s="32"/>
      <c r="N20" s="31"/>
      <c r="O20" s="32"/>
      <c r="Q20" s="31"/>
      <c r="R20" s="32"/>
    </row>
    <row r="21" spans="2:18" ht="20.25" customHeight="1" x14ac:dyDescent="0.25">
      <c r="B21" s="31"/>
      <c r="C21" s="32"/>
      <c r="E21" s="31"/>
      <c r="F21" s="32"/>
      <c r="H21" s="31"/>
      <c r="I21" s="32"/>
      <c r="K21" s="31"/>
      <c r="L21" s="32"/>
      <c r="N21" s="31"/>
      <c r="O21" s="32"/>
      <c r="Q21" s="31"/>
      <c r="R21" s="32"/>
    </row>
    <row r="22" spans="2:18" ht="20.25" customHeight="1" x14ac:dyDescent="0.25">
      <c r="B22" s="31"/>
      <c r="C22" s="32"/>
      <c r="E22" s="31"/>
      <c r="F22" s="32"/>
      <c r="H22" s="31"/>
      <c r="I22" s="32"/>
      <c r="K22" s="31"/>
      <c r="L22" s="32"/>
      <c r="N22" s="31"/>
      <c r="O22" s="32"/>
      <c r="Q22" s="31"/>
      <c r="R22" s="32"/>
    </row>
    <row r="23" spans="2:18" ht="20.25" customHeight="1" x14ac:dyDescent="0.25">
      <c r="B23" s="31"/>
      <c r="C23" s="32"/>
      <c r="E23" s="31"/>
      <c r="F23" s="32"/>
      <c r="H23" s="31"/>
      <c r="I23" s="32"/>
      <c r="K23" s="31"/>
      <c r="L23" s="32"/>
      <c r="N23" s="31"/>
      <c r="O23" s="32"/>
      <c r="Q23" s="31"/>
      <c r="R23" s="32"/>
    </row>
    <row r="24" spans="2:18" ht="20.25" customHeight="1" x14ac:dyDescent="0.25">
      <c r="B24" s="31"/>
      <c r="C24" s="32"/>
      <c r="E24" s="31"/>
      <c r="F24" s="32"/>
      <c r="H24" s="31"/>
      <c r="I24" s="32"/>
      <c r="K24" s="31"/>
      <c r="L24" s="32"/>
      <c r="N24" s="31"/>
      <c r="O24" s="32"/>
      <c r="Q24" s="31"/>
      <c r="R24" s="32"/>
    </row>
    <row r="25" spans="2:18" ht="20.25" customHeight="1" x14ac:dyDescent="0.25">
      <c r="B25" s="31"/>
      <c r="C25" s="32"/>
      <c r="E25" s="31"/>
      <c r="F25" s="32"/>
      <c r="H25" s="31"/>
      <c r="I25" s="32"/>
      <c r="K25" s="31"/>
      <c r="L25" s="32"/>
      <c r="N25" s="31"/>
      <c r="O25" s="32"/>
      <c r="Q25" s="31"/>
      <c r="R25" s="32"/>
    </row>
    <row r="26" spans="2:18" ht="20.25" customHeight="1" x14ac:dyDescent="0.25">
      <c r="B26" s="31"/>
      <c r="C26" s="32"/>
      <c r="E26" s="31"/>
      <c r="F26" s="32"/>
      <c r="H26" s="31"/>
      <c r="I26" s="32"/>
      <c r="K26" s="31"/>
      <c r="L26" s="32"/>
      <c r="N26" s="31"/>
      <c r="O26" s="32"/>
      <c r="Q26" s="31"/>
      <c r="R26" s="32"/>
    </row>
    <row r="27" spans="2:18" ht="20.25" customHeight="1" x14ac:dyDescent="0.25">
      <c r="B27" s="31"/>
      <c r="C27" s="32"/>
      <c r="E27" s="31"/>
      <c r="F27" s="32"/>
      <c r="H27" s="31"/>
      <c r="I27" s="32"/>
      <c r="K27" s="31"/>
      <c r="L27" s="32"/>
      <c r="N27" s="31"/>
      <c r="O27" s="32"/>
      <c r="Q27" s="31"/>
      <c r="R27" s="32"/>
    </row>
    <row r="28" spans="2:18" ht="20.25" customHeight="1" x14ac:dyDescent="0.25">
      <c r="B28" s="31"/>
      <c r="C28" s="32"/>
      <c r="E28" s="31"/>
      <c r="F28" s="32"/>
      <c r="H28" s="31"/>
      <c r="I28" s="32"/>
      <c r="K28" s="31"/>
      <c r="L28" s="32"/>
      <c r="N28" s="31"/>
      <c r="O28" s="32"/>
      <c r="Q28" s="31"/>
      <c r="R28" s="32"/>
    </row>
    <row r="29" spans="2:18" ht="20.25" customHeight="1" x14ac:dyDescent="0.25">
      <c r="B29" s="31"/>
      <c r="C29" s="32"/>
      <c r="E29" s="31"/>
      <c r="F29" s="32"/>
      <c r="H29" s="31"/>
      <c r="I29" s="32"/>
      <c r="K29" s="31"/>
      <c r="L29" s="32"/>
      <c r="N29" s="31"/>
      <c r="O29" s="32"/>
      <c r="Q29" s="31"/>
      <c r="R29" s="32"/>
    </row>
    <row r="30" spans="2:18" ht="20.25" customHeight="1" x14ac:dyDescent="0.25">
      <c r="C30" s="25"/>
      <c r="F30" s="25"/>
      <c r="I30" s="25"/>
      <c r="L30" s="25"/>
      <c r="O30" s="25"/>
      <c r="R30" s="25"/>
    </row>
    <row r="31" spans="2:18" ht="20.25" customHeight="1" x14ac:dyDescent="0.25">
      <c r="B31" s="24" t="s">
        <v>13</v>
      </c>
      <c r="C31" s="27">
        <f>SUM(C6:C29)</f>
        <v>128619.31</v>
      </c>
      <c r="E31" s="24" t="s">
        <v>13</v>
      </c>
      <c r="F31" s="27">
        <f>SUM(F6:F29)</f>
        <v>219176.07</v>
      </c>
      <c r="H31" s="24" t="s">
        <v>13</v>
      </c>
      <c r="I31" s="27">
        <f>SUM(I6:I29)</f>
        <v>0</v>
      </c>
      <c r="K31" s="24" t="s">
        <v>13</v>
      </c>
      <c r="L31" s="27">
        <f>SUM(L6:L29)</f>
        <v>74761.55</v>
      </c>
      <c r="N31" s="24" t="s">
        <v>13</v>
      </c>
      <c r="O31" s="27">
        <f>SUM(O6:O29)</f>
        <v>0</v>
      </c>
      <c r="Q31" s="24" t="s">
        <v>13</v>
      </c>
      <c r="R31" s="27">
        <f>SUM(R6:R29)</f>
        <v>0</v>
      </c>
    </row>
    <row r="32" spans="2:18" ht="20.25" customHeight="1" x14ac:dyDescent="0.25"/>
    <row r="35" spans="1:11" ht="18.75" customHeight="1" x14ac:dyDescent="0.25">
      <c r="B35" s="72" t="s">
        <v>16</v>
      </c>
      <c r="C35" s="7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4" t="s">
        <v>10</v>
      </c>
      <c r="B38" s="70" t="str">
        <f>B3</f>
        <v>Malcolm Bowers Crys</v>
      </c>
      <c r="C38" s="70"/>
      <c r="D38" s="38" t="str">
        <f>E3</f>
        <v>Malcolm Bowers Uncrys</v>
      </c>
      <c r="E38" s="70" t="str">
        <f>H3</f>
        <v>Lynne Bowers</v>
      </c>
      <c r="F38" s="70"/>
      <c r="G38" s="38" t="str">
        <f>K3</f>
        <v>Benjamin James Bowers</v>
      </c>
      <c r="H38" s="70" t="str">
        <f>N3</f>
        <v>Lucy Bowers</v>
      </c>
      <c r="I38" s="70"/>
      <c r="J38" s="38" t="str">
        <f>Q3</f>
        <v>N/A</v>
      </c>
      <c r="K38" s="26"/>
    </row>
    <row r="39" spans="1:11" ht="23.25" customHeight="1" x14ac:dyDescent="0.25">
      <c r="A39" s="24" t="s">
        <v>14</v>
      </c>
      <c r="B39" s="73">
        <f>C31/(C31+F31+I31+L31+O31+R31)</f>
        <v>0.30438338805613718</v>
      </c>
      <c r="C39" s="73"/>
      <c r="D39" s="30">
        <f>F31/(C31+F31+I31+L31+O31+R31)</f>
        <v>0.51869003781336642</v>
      </c>
      <c r="E39" s="73">
        <f>I31/(C31+F31+I31+L31+O31+R31)</f>
        <v>0</v>
      </c>
      <c r="F39" s="73"/>
      <c r="G39" s="30">
        <f>L31/(C31+F31+I31+L31+O31+R31)</f>
        <v>0.17692657413049645</v>
      </c>
      <c r="H39" s="73">
        <f>O31/(C31+F31+I31+L31+O31+R31)</f>
        <v>0</v>
      </c>
      <c r="I39" s="73"/>
      <c r="J39" s="30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2" t="s">
        <v>17</v>
      </c>
      <c r="C42" s="72"/>
      <c r="D42" s="34">
        <f>SUM(Valuation!B21)</f>
        <v>504839.49000000005</v>
      </c>
    </row>
    <row r="43" spans="1:11" ht="23.25" customHeight="1" x14ac:dyDescent="0.25"/>
    <row r="44" spans="1:11" ht="23.25" customHeight="1" x14ac:dyDescent="0.25">
      <c r="A44" s="24" t="s">
        <v>10</v>
      </c>
      <c r="B44" s="70" t="str">
        <f>B3</f>
        <v>Malcolm Bowers Crys</v>
      </c>
      <c r="C44" s="70"/>
      <c r="D44" s="38" t="str">
        <f>E3</f>
        <v>Malcolm Bowers Uncrys</v>
      </c>
      <c r="E44" s="70" t="str">
        <f>H3</f>
        <v>Lynne Bowers</v>
      </c>
      <c r="F44" s="70"/>
      <c r="G44" s="38" t="str">
        <f>K3</f>
        <v>Benjamin James Bowers</v>
      </c>
      <c r="H44" s="70" t="str">
        <f>N3</f>
        <v>Lucy Bowers</v>
      </c>
      <c r="I44" s="70"/>
      <c r="J44" s="38" t="str">
        <f>Q3</f>
        <v>N/A</v>
      </c>
    </row>
    <row r="45" spans="1:11" ht="23.25" customHeight="1" x14ac:dyDescent="0.25">
      <c r="A45" s="24" t="s">
        <v>18</v>
      </c>
      <c r="B45" s="71">
        <f>B39*D42</f>
        <v>153664.75439073241</v>
      </c>
      <c r="C45" s="71"/>
      <c r="D45" s="36">
        <f>D42*D39</f>
        <v>261855.21415778063</v>
      </c>
      <c r="E45" s="71">
        <f>E39*D42</f>
        <v>0</v>
      </c>
      <c r="F45" s="71"/>
      <c r="G45" s="36">
        <f>G39*D42</f>
        <v>89319.521451487031</v>
      </c>
      <c r="H45" s="71">
        <f>H39*D42</f>
        <v>0</v>
      </c>
      <c r="I45" s="71"/>
      <c r="J45" s="36">
        <f>J39*D42</f>
        <v>0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25" right="0.25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13" workbookViewId="0">
      <selection activeCell="D56" sqref="D56"/>
    </sheetView>
  </sheetViews>
  <sheetFormatPr defaultRowHeight="15" x14ac:dyDescent="0.25"/>
  <cols>
    <col min="1" max="1" width="11.85546875" style="2" bestFit="1" customWidth="1"/>
    <col min="2" max="2" width="13.85546875" style="41" bestFit="1" customWidth="1"/>
    <col min="3" max="3" width="41.42578125" style="2" customWidth="1"/>
    <col min="4" max="4" width="120.7109375" style="2" customWidth="1"/>
  </cols>
  <sheetData>
    <row r="1" spans="1:4" ht="16.5" thickBot="1" x14ac:dyDescent="0.3">
      <c r="A1" s="51" t="s">
        <v>29</v>
      </c>
      <c r="B1" s="52"/>
      <c r="C1" s="53">
        <f>SUM(B:B)</f>
        <v>132755.53999999986</v>
      </c>
      <c r="D1" s="54"/>
    </row>
    <row r="2" spans="1:4" ht="15.75" thickBot="1" x14ac:dyDescent="0.3">
      <c r="A2" s="55" t="s">
        <v>4</v>
      </c>
      <c r="B2" s="56" t="s">
        <v>30</v>
      </c>
      <c r="C2" s="57" t="s">
        <v>31</v>
      </c>
      <c r="D2" s="58" t="s">
        <v>32</v>
      </c>
    </row>
    <row r="3" spans="1:4" x14ac:dyDescent="0.25">
      <c r="A3" s="59">
        <v>42753</v>
      </c>
      <c r="B3" s="60">
        <v>219479.29</v>
      </c>
      <c r="C3" s="39" t="s">
        <v>25</v>
      </c>
      <c r="D3" s="39" t="s">
        <v>33</v>
      </c>
    </row>
    <row r="4" spans="1:4" x14ac:dyDescent="0.25">
      <c r="A4" s="59">
        <v>42753</v>
      </c>
      <c r="B4" s="41">
        <v>68077.52</v>
      </c>
      <c r="C4" s="39" t="s">
        <v>25</v>
      </c>
      <c r="D4" s="39" t="s">
        <v>34</v>
      </c>
    </row>
    <row r="5" spans="1:4" x14ac:dyDescent="0.25">
      <c r="A5" s="59">
        <v>42753</v>
      </c>
      <c r="B5" s="41">
        <v>60720.160000000003</v>
      </c>
      <c r="C5" s="39" t="s">
        <v>25</v>
      </c>
      <c r="D5" s="39" t="s">
        <v>34</v>
      </c>
    </row>
    <row r="6" spans="1:4" x14ac:dyDescent="0.25">
      <c r="A6" s="59">
        <v>42753</v>
      </c>
      <c r="B6" s="41">
        <v>0.73</v>
      </c>
      <c r="C6" s="39" t="s">
        <v>25</v>
      </c>
      <c r="D6" s="39" t="s">
        <v>33</v>
      </c>
    </row>
    <row r="7" spans="1:4" x14ac:dyDescent="0.25">
      <c r="A7" s="61">
        <v>42753</v>
      </c>
      <c r="B7" s="41">
        <v>-2475</v>
      </c>
      <c r="C7" s="2" t="s">
        <v>35</v>
      </c>
      <c r="D7" s="2" t="s">
        <v>36</v>
      </c>
    </row>
    <row r="8" spans="1:4" x14ac:dyDescent="0.25">
      <c r="A8" s="61">
        <v>42753</v>
      </c>
      <c r="B8" s="41">
        <v>-35</v>
      </c>
      <c r="C8" s="2" t="s">
        <v>37</v>
      </c>
      <c r="D8" s="2" t="s">
        <v>38</v>
      </c>
    </row>
    <row r="9" spans="1:4" x14ac:dyDescent="0.25">
      <c r="A9" s="61">
        <v>42753</v>
      </c>
      <c r="B9" s="41">
        <v>-2475</v>
      </c>
      <c r="C9" s="2" t="s">
        <v>35</v>
      </c>
      <c r="D9" s="2" t="s">
        <v>39</v>
      </c>
    </row>
    <row r="10" spans="1:4" x14ac:dyDescent="0.25">
      <c r="A10" s="61">
        <v>42766</v>
      </c>
      <c r="B10" s="41">
        <v>98.8</v>
      </c>
      <c r="C10" s="2" t="s">
        <v>40</v>
      </c>
    </row>
    <row r="11" spans="1:4" x14ac:dyDescent="0.25">
      <c r="A11" s="61">
        <v>42767</v>
      </c>
      <c r="B11" s="41">
        <v>57575.06</v>
      </c>
      <c r="C11" s="2" t="s">
        <v>41</v>
      </c>
      <c r="D11" s="2" t="s">
        <v>42</v>
      </c>
    </row>
    <row r="12" spans="1:4" x14ac:dyDescent="0.25">
      <c r="A12" s="61">
        <v>42776</v>
      </c>
      <c r="B12" s="41">
        <v>-450</v>
      </c>
      <c r="C12" s="2" t="s">
        <v>35</v>
      </c>
      <c r="D12" s="2" t="s">
        <v>43</v>
      </c>
    </row>
    <row r="13" spans="1:4" x14ac:dyDescent="0.25">
      <c r="A13" s="61">
        <v>42795</v>
      </c>
      <c r="B13" s="41">
        <v>230.52</v>
      </c>
      <c r="C13" s="2" t="s">
        <v>40</v>
      </c>
    </row>
    <row r="14" spans="1:4" x14ac:dyDescent="0.25">
      <c r="A14" s="61">
        <v>42823</v>
      </c>
      <c r="B14" s="41">
        <v>-324711.17</v>
      </c>
      <c r="C14" s="2" t="s">
        <v>44</v>
      </c>
      <c r="D14" s="2" t="s">
        <v>45</v>
      </c>
    </row>
    <row r="15" spans="1:4" x14ac:dyDescent="0.25">
      <c r="A15" s="61">
        <v>42823</v>
      </c>
      <c r="B15" s="41">
        <v>-25</v>
      </c>
      <c r="C15" s="2" t="s">
        <v>46</v>
      </c>
    </row>
    <row r="16" spans="1:4" x14ac:dyDescent="0.25">
      <c r="A16" s="61">
        <v>42826</v>
      </c>
      <c r="B16" s="41">
        <v>235.26</v>
      </c>
      <c r="C16" s="2" t="s">
        <v>40</v>
      </c>
    </row>
    <row r="18" spans="1:4" x14ac:dyDescent="0.25">
      <c r="A18" s="61">
        <v>42837</v>
      </c>
      <c r="B18" s="41">
        <v>-76246.17</v>
      </c>
      <c r="C18" s="2" t="s">
        <v>47</v>
      </c>
      <c r="D18" s="2" t="s">
        <v>48</v>
      </c>
    </row>
    <row r="19" spans="1:4" ht="15.75" thickBot="1" x14ac:dyDescent="0.3">
      <c r="A19" s="62"/>
      <c r="B19" s="63"/>
      <c r="C19" s="62"/>
      <c r="D19" s="62"/>
    </row>
    <row r="20" spans="1:4" ht="15.75" thickTop="1" x14ac:dyDescent="0.25">
      <c r="A20" s="39"/>
      <c r="B20" s="60"/>
      <c r="C20" s="39"/>
      <c r="D20" s="39"/>
    </row>
    <row r="21" spans="1:4" x14ac:dyDescent="0.25">
      <c r="A21" s="61">
        <v>42837</v>
      </c>
      <c r="B21" s="41">
        <v>76246.17</v>
      </c>
      <c r="C21" s="2" t="s">
        <v>49</v>
      </c>
      <c r="D21" s="2" t="s">
        <v>50</v>
      </c>
    </row>
    <row r="22" spans="1:4" s="67" customFormat="1" x14ac:dyDescent="0.25">
      <c r="A22" s="64">
        <v>42838</v>
      </c>
      <c r="B22" s="65">
        <v>2484</v>
      </c>
      <c r="C22" s="66" t="s">
        <v>51</v>
      </c>
      <c r="D22" s="66" t="s">
        <v>52</v>
      </c>
    </row>
    <row r="23" spans="1:4" s="67" customFormat="1" x14ac:dyDescent="0.25">
      <c r="A23" s="64">
        <v>42863</v>
      </c>
      <c r="B23" s="65">
        <v>5133.37</v>
      </c>
      <c r="C23" s="66" t="s">
        <v>51</v>
      </c>
      <c r="D23" s="66" t="s">
        <v>52</v>
      </c>
    </row>
    <row r="24" spans="1:4" x14ac:dyDescent="0.25">
      <c r="A24" s="61">
        <v>42865</v>
      </c>
      <c r="B24" s="41">
        <v>-1398.38</v>
      </c>
      <c r="C24" s="2" t="s">
        <v>53</v>
      </c>
    </row>
    <row r="25" spans="1:4" x14ac:dyDescent="0.25">
      <c r="A25" s="61">
        <v>42885</v>
      </c>
      <c r="B25" s="41">
        <v>-1398.38</v>
      </c>
      <c r="C25" s="2" t="s">
        <v>53</v>
      </c>
    </row>
    <row r="26" spans="1:4" s="67" customFormat="1" x14ac:dyDescent="0.25">
      <c r="A26" s="64">
        <v>42892</v>
      </c>
      <c r="B26" s="65">
        <v>3733.37</v>
      </c>
      <c r="C26" s="66" t="s">
        <v>51</v>
      </c>
      <c r="D26" s="66" t="s">
        <v>52</v>
      </c>
    </row>
    <row r="27" spans="1:4" x14ac:dyDescent="0.25">
      <c r="A27" s="61">
        <v>42906</v>
      </c>
      <c r="B27" s="41">
        <v>17331.580000000002</v>
      </c>
      <c r="C27" s="2" t="s">
        <v>54</v>
      </c>
      <c r="D27" s="2" t="s">
        <v>55</v>
      </c>
    </row>
    <row r="28" spans="1:4" s="67" customFormat="1" x14ac:dyDescent="0.25">
      <c r="A28" s="64">
        <v>42913</v>
      </c>
      <c r="B28" s="65">
        <v>-2.13</v>
      </c>
      <c r="C28" s="66" t="s">
        <v>56</v>
      </c>
      <c r="D28" s="66"/>
    </row>
    <row r="29" spans="1:4" x14ac:dyDescent="0.25">
      <c r="A29" s="61">
        <v>42916</v>
      </c>
      <c r="B29" s="41">
        <v>-1398.38</v>
      </c>
      <c r="C29" s="2" t="s">
        <v>53</v>
      </c>
    </row>
    <row r="30" spans="1:4" s="67" customFormat="1" x14ac:dyDescent="0.25">
      <c r="A30" s="64">
        <v>42922</v>
      </c>
      <c r="B30" s="65">
        <v>3733.37</v>
      </c>
      <c r="C30" s="66" t="s">
        <v>51</v>
      </c>
      <c r="D30" s="66" t="s">
        <v>52</v>
      </c>
    </row>
    <row r="31" spans="1:4" x14ac:dyDescent="0.25">
      <c r="A31" s="61">
        <v>42947</v>
      </c>
      <c r="B31" s="41">
        <v>-1398.38</v>
      </c>
      <c r="C31" s="2" t="s">
        <v>53</v>
      </c>
    </row>
    <row r="32" spans="1:4" s="67" customFormat="1" x14ac:dyDescent="0.25">
      <c r="A32" s="64">
        <v>42954</v>
      </c>
      <c r="B32" s="65">
        <v>3733.37</v>
      </c>
      <c r="C32" s="66" t="s">
        <v>51</v>
      </c>
      <c r="D32" s="66" t="s">
        <v>52</v>
      </c>
    </row>
    <row r="33" spans="1:4" s="67" customFormat="1" x14ac:dyDescent="0.25">
      <c r="A33" s="64">
        <v>42970</v>
      </c>
      <c r="B33" s="65">
        <v>1167</v>
      </c>
      <c r="C33" s="66" t="s">
        <v>57</v>
      </c>
      <c r="D33" s="66"/>
    </row>
    <row r="34" spans="1:4" s="67" customFormat="1" x14ac:dyDescent="0.25">
      <c r="A34" s="64">
        <v>42977</v>
      </c>
      <c r="B34" s="65">
        <v>-1398.38</v>
      </c>
      <c r="C34" s="66" t="s">
        <v>53</v>
      </c>
      <c r="D34" s="66"/>
    </row>
    <row r="35" spans="1:4" s="67" customFormat="1" x14ac:dyDescent="0.25">
      <c r="A35" s="64">
        <v>42990</v>
      </c>
      <c r="B35" s="65">
        <v>3733.37</v>
      </c>
      <c r="C35" s="66" t="s">
        <v>51</v>
      </c>
      <c r="D35" s="66" t="s">
        <v>52</v>
      </c>
    </row>
    <row r="36" spans="1:4" s="67" customFormat="1" x14ac:dyDescent="0.25">
      <c r="A36" s="64">
        <v>43004</v>
      </c>
      <c r="B36" s="65">
        <v>-3.27</v>
      </c>
      <c r="C36" s="66" t="s">
        <v>56</v>
      </c>
      <c r="D36" s="66"/>
    </row>
    <row r="37" spans="1:4" s="67" customFormat="1" x14ac:dyDescent="0.25">
      <c r="A37" s="64">
        <v>43010</v>
      </c>
      <c r="B37" s="65">
        <v>-1398.38</v>
      </c>
      <c r="C37" s="66" t="s">
        <v>53</v>
      </c>
      <c r="D37" s="66"/>
    </row>
    <row r="38" spans="1:4" s="67" customFormat="1" x14ac:dyDescent="0.25">
      <c r="A38" s="64">
        <v>43021</v>
      </c>
      <c r="B38" s="65">
        <v>3733.37</v>
      </c>
      <c r="C38" s="66" t="s">
        <v>51</v>
      </c>
      <c r="D38" s="66" t="s">
        <v>52</v>
      </c>
    </row>
    <row r="39" spans="1:4" s="67" customFormat="1" x14ac:dyDescent="0.25">
      <c r="A39" s="64">
        <v>43038</v>
      </c>
      <c r="B39" s="65">
        <v>-1398.38</v>
      </c>
      <c r="C39" s="66" t="s">
        <v>53</v>
      </c>
      <c r="D39" s="66"/>
    </row>
    <row r="40" spans="1:4" s="67" customFormat="1" x14ac:dyDescent="0.25">
      <c r="A40" s="64">
        <v>43055</v>
      </c>
      <c r="B40" s="65">
        <v>3733.37</v>
      </c>
      <c r="C40" s="66" t="s">
        <v>51</v>
      </c>
      <c r="D40" s="66" t="s">
        <v>52</v>
      </c>
    </row>
    <row r="41" spans="1:4" s="67" customFormat="1" x14ac:dyDescent="0.25">
      <c r="A41" s="64">
        <v>43069</v>
      </c>
      <c r="B41" s="65">
        <v>-1398.38</v>
      </c>
      <c r="C41" s="66" t="s">
        <v>53</v>
      </c>
      <c r="D41" s="66"/>
    </row>
    <row r="42" spans="1:4" s="67" customFormat="1" x14ac:dyDescent="0.25">
      <c r="A42" s="64">
        <v>43088</v>
      </c>
      <c r="B42" s="65">
        <v>3733.37</v>
      </c>
      <c r="C42" s="66" t="s">
        <v>51</v>
      </c>
      <c r="D42" s="66" t="s">
        <v>52</v>
      </c>
    </row>
    <row r="43" spans="1:4" x14ac:dyDescent="0.25">
      <c r="A43" s="61">
        <v>43097</v>
      </c>
      <c r="B43" s="41">
        <v>-2.97</v>
      </c>
      <c r="C43" s="2" t="s">
        <v>56</v>
      </c>
    </row>
    <row r="44" spans="1:4" x14ac:dyDescent="0.25">
      <c r="A44" s="61">
        <v>43102</v>
      </c>
      <c r="B44" s="41">
        <v>-1398.38</v>
      </c>
      <c r="C44" s="2" t="s">
        <v>53</v>
      </c>
    </row>
    <row r="45" spans="1:4" x14ac:dyDescent="0.25">
      <c r="A45" s="61">
        <v>43130</v>
      </c>
      <c r="B45" s="41">
        <v>-1398.38</v>
      </c>
      <c r="C45" s="2" t="s">
        <v>53</v>
      </c>
    </row>
    <row r="46" spans="1:4" x14ac:dyDescent="0.25">
      <c r="A46" s="61">
        <v>43139</v>
      </c>
      <c r="B46" s="41">
        <v>11250</v>
      </c>
      <c r="C46" s="2" t="s">
        <v>51</v>
      </c>
      <c r="D46" s="2" t="s">
        <v>52</v>
      </c>
    </row>
    <row r="47" spans="1:4" x14ac:dyDescent="0.25">
      <c r="A47" s="61">
        <v>43139</v>
      </c>
      <c r="B47" s="41">
        <v>3733.37</v>
      </c>
      <c r="C47" s="2" t="s">
        <v>51</v>
      </c>
      <c r="D47" s="2" t="s">
        <v>52</v>
      </c>
    </row>
    <row r="48" spans="1:4" x14ac:dyDescent="0.25">
      <c r="A48" s="61">
        <v>43160</v>
      </c>
      <c r="B48" s="41">
        <v>-1398.38</v>
      </c>
      <c r="C48" s="2" t="s">
        <v>53</v>
      </c>
    </row>
    <row r="49" spans="1:4" x14ac:dyDescent="0.25">
      <c r="A49" s="61">
        <v>43178</v>
      </c>
      <c r="B49" s="41">
        <v>3733.37</v>
      </c>
      <c r="C49" s="2" t="s">
        <v>51</v>
      </c>
      <c r="D49" s="2" t="s">
        <v>52</v>
      </c>
    </row>
    <row r="50" spans="1:4" x14ac:dyDescent="0.25">
      <c r="A50" s="61">
        <v>43186</v>
      </c>
      <c r="B50" s="41">
        <v>-2.97</v>
      </c>
      <c r="C50" s="2" t="s">
        <v>56</v>
      </c>
    </row>
    <row r="51" spans="1:4" x14ac:dyDescent="0.25">
      <c r="A51" s="61">
        <v>43193</v>
      </c>
      <c r="B51" s="41">
        <v>-1398.38</v>
      </c>
      <c r="C51" s="2" t="s">
        <v>53</v>
      </c>
    </row>
    <row r="52" spans="1:4" x14ac:dyDescent="0.25">
      <c r="A52" s="61">
        <v>43217</v>
      </c>
      <c r="B52" s="41">
        <v>3733.37</v>
      </c>
      <c r="C52" s="2" t="s">
        <v>51</v>
      </c>
      <c r="D52" s="2" t="s">
        <v>52</v>
      </c>
    </row>
    <row r="53" spans="1:4" x14ac:dyDescent="0.25">
      <c r="A53" s="61">
        <v>43220</v>
      </c>
      <c r="B53" s="41">
        <v>-1398.38</v>
      </c>
      <c r="C53" s="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38" sqref="D38"/>
    </sheetView>
  </sheetViews>
  <sheetFormatPr defaultRowHeight="15" x14ac:dyDescent="0.25"/>
  <cols>
    <col min="1" max="1" width="11.85546875" style="2" bestFit="1" customWidth="1"/>
    <col min="2" max="2" width="13.85546875" style="41" bestFit="1" customWidth="1"/>
    <col min="3" max="3" width="41.42578125" style="2" customWidth="1"/>
    <col min="4" max="4" width="120.7109375" style="2" customWidth="1"/>
  </cols>
  <sheetData>
    <row r="1" spans="1:4" ht="16.5" thickBot="1" x14ac:dyDescent="0.3">
      <c r="A1" s="51" t="s">
        <v>29</v>
      </c>
      <c r="B1" s="52"/>
      <c r="C1" s="53">
        <f>SUM(B:B)</f>
        <v>-190416.04999999996</v>
      </c>
      <c r="D1" s="54"/>
    </row>
    <row r="2" spans="1:4" ht="15.75" thickBot="1" x14ac:dyDescent="0.3">
      <c r="A2" s="55" t="s">
        <v>4</v>
      </c>
      <c r="B2" s="56" t="s">
        <v>30</v>
      </c>
      <c r="C2" s="57" t="s">
        <v>31</v>
      </c>
      <c r="D2" s="58" t="s">
        <v>32</v>
      </c>
    </row>
    <row r="3" spans="1:4" x14ac:dyDescent="0.25">
      <c r="A3" s="61">
        <v>42824</v>
      </c>
      <c r="B3" s="41">
        <v>-200000</v>
      </c>
      <c r="C3" s="2" t="s">
        <v>58</v>
      </c>
    </row>
    <row r="4" spans="1:4" x14ac:dyDescent="0.25">
      <c r="A4" s="61">
        <v>43189</v>
      </c>
      <c r="B4" s="41">
        <v>-550</v>
      </c>
      <c r="C4" s="2" t="s">
        <v>59</v>
      </c>
      <c r="D4" s="2" t="s">
        <v>60</v>
      </c>
    </row>
    <row r="5" spans="1:4" x14ac:dyDescent="0.25">
      <c r="A5" s="61">
        <v>43189</v>
      </c>
      <c r="B5" s="41">
        <v>-2000</v>
      </c>
      <c r="C5" s="2" t="s">
        <v>59</v>
      </c>
      <c r="D5" s="2" t="s">
        <v>61</v>
      </c>
    </row>
    <row r="6" spans="1:4" x14ac:dyDescent="0.25">
      <c r="A6" s="61">
        <v>42865</v>
      </c>
      <c r="B6" s="41">
        <v>1398.38</v>
      </c>
      <c r="C6" s="2" t="s">
        <v>53</v>
      </c>
    </row>
    <row r="7" spans="1:4" x14ac:dyDescent="0.25">
      <c r="A7" s="61">
        <v>42885</v>
      </c>
      <c r="B7" s="41">
        <v>1398.38</v>
      </c>
      <c r="C7" s="2" t="s">
        <v>53</v>
      </c>
    </row>
    <row r="8" spans="1:4" x14ac:dyDescent="0.25">
      <c r="A8" s="61">
        <v>42912</v>
      </c>
      <c r="B8" s="41">
        <v>-1456.51</v>
      </c>
      <c r="C8" s="2" t="s">
        <v>62</v>
      </c>
    </row>
    <row r="9" spans="1:4" x14ac:dyDescent="0.25">
      <c r="A9" s="61">
        <v>42916</v>
      </c>
      <c r="B9" s="41">
        <v>1398.38</v>
      </c>
      <c r="C9" s="2" t="s">
        <v>53</v>
      </c>
    </row>
    <row r="10" spans="1:4" x14ac:dyDescent="0.25">
      <c r="A10" s="61">
        <v>42947</v>
      </c>
      <c r="B10" s="41">
        <v>1398.38</v>
      </c>
      <c r="C10" s="2" t="s">
        <v>53</v>
      </c>
    </row>
    <row r="11" spans="1:4" s="67" customFormat="1" x14ac:dyDescent="0.25">
      <c r="A11" s="64">
        <v>42977</v>
      </c>
      <c r="B11" s="65">
        <v>1398.38</v>
      </c>
      <c r="C11" s="66" t="s">
        <v>53</v>
      </c>
      <c r="D11" s="66"/>
    </row>
    <row r="12" spans="1:4" s="67" customFormat="1" x14ac:dyDescent="0.25">
      <c r="A12" s="64">
        <v>43003</v>
      </c>
      <c r="B12" s="65">
        <v>-1485.51</v>
      </c>
      <c r="C12" s="66" t="s">
        <v>62</v>
      </c>
      <c r="D12" s="66"/>
    </row>
    <row r="13" spans="1:4" s="67" customFormat="1" x14ac:dyDescent="0.25">
      <c r="A13" s="64">
        <v>43010</v>
      </c>
      <c r="B13" s="65">
        <v>1398.38</v>
      </c>
      <c r="C13" s="66" t="s">
        <v>53</v>
      </c>
      <c r="D13" s="66"/>
    </row>
    <row r="14" spans="1:4" s="67" customFormat="1" x14ac:dyDescent="0.25">
      <c r="A14" s="64">
        <v>43038</v>
      </c>
      <c r="B14" s="65">
        <v>1398.38</v>
      </c>
      <c r="C14" s="66" t="s">
        <v>53</v>
      </c>
      <c r="D14" s="66"/>
    </row>
    <row r="15" spans="1:4" s="67" customFormat="1" x14ac:dyDescent="0.25">
      <c r="A15" s="64">
        <v>43069</v>
      </c>
      <c r="B15" s="65">
        <v>1398.38</v>
      </c>
      <c r="C15" s="66" t="s">
        <v>53</v>
      </c>
      <c r="D15" s="66"/>
    </row>
    <row r="16" spans="1:4" s="67" customFormat="1" x14ac:dyDescent="0.25">
      <c r="A16" s="64">
        <v>43087</v>
      </c>
      <c r="B16" s="65">
        <v>-1415.4</v>
      </c>
      <c r="C16" s="66" t="s">
        <v>62</v>
      </c>
      <c r="D16" s="66"/>
    </row>
    <row r="17" spans="1:3" x14ac:dyDescent="0.25">
      <c r="A17" s="61">
        <v>43102</v>
      </c>
      <c r="B17" s="41">
        <v>1398.38</v>
      </c>
      <c r="C17" s="2" t="s">
        <v>53</v>
      </c>
    </row>
    <row r="18" spans="1:3" x14ac:dyDescent="0.25">
      <c r="A18" s="61">
        <v>43130</v>
      </c>
      <c r="B18" s="41">
        <v>1398.38</v>
      </c>
      <c r="C18" s="2" t="s">
        <v>53</v>
      </c>
    </row>
    <row r="19" spans="1:3" x14ac:dyDescent="0.25">
      <c r="A19" s="61">
        <v>43160</v>
      </c>
      <c r="B19" s="41">
        <v>1398.38</v>
      </c>
      <c r="C19" s="2" t="s">
        <v>53</v>
      </c>
    </row>
    <row r="20" spans="1:3" x14ac:dyDescent="0.25">
      <c r="A20" s="61">
        <v>43185</v>
      </c>
      <c r="B20" s="41">
        <v>-1687.57</v>
      </c>
      <c r="C20" s="2" t="s">
        <v>62</v>
      </c>
    </row>
    <row r="21" spans="1:3" x14ac:dyDescent="0.25">
      <c r="A21" s="61">
        <v>43193</v>
      </c>
      <c r="B21" s="41">
        <v>1398.38</v>
      </c>
      <c r="C21" s="2" t="s">
        <v>53</v>
      </c>
    </row>
    <row r="22" spans="1:3" x14ac:dyDescent="0.25">
      <c r="A22" s="61">
        <v>43220</v>
      </c>
      <c r="B22" s="41">
        <v>1398.38</v>
      </c>
      <c r="C22" s="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Valuation</vt:lpstr>
      <vt:lpstr>Fund Split</vt:lpstr>
      <vt:lpstr>Transaction History to 30.04.20</vt:lpstr>
      <vt:lpstr>Barclays Loan Account</vt:lpstr>
      <vt:lpstr>'Fund Split'!Print_Area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2018-05-31T11:20:46Z</cp:lastPrinted>
  <dcterms:created xsi:type="dcterms:W3CDTF">2014-05-02T11:43:11Z</dcterms:created>
  <dcterms:modified xsi:type="dcterms:W3CDTF">2018-05-31T11:20:49Z</dcterms:modified>
</cp:coreProperties>
</file>