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righton Bed Centre Ltd Executive Pension Scheme\Fund Split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31" i="2" l="1"/>
  <c r="H39" i="2" s="1"/>
  <c r="J44" i="2"/>
  <c r="H44" i="2"/>
  <c r="G44" i="2"/>
  <c r="E44" i="2"/>
  <c r="D44" i="2"/>
  <c r="B44" i="2"/>
  <c r="J38" i="2"/>
  <c r="H38" i="2"/>
  <c r="G38" i="2"/>
  <c r="E38" i="2"/>
  <c r="D38" i="2"/>
  <c r="B38" i="2"/>
  <c r="R31" i="2"/>
  <c r="L31" i="2"/>
  <c r="I31" i="2"/>
  <c r="D39" i="2" s="1"/>
  <c r="G39" i="2" l="1"/>
  <c r="J39" i="2"/>
  <c r="E39" i="2"/>
  <c r="B39" i="2"/>
  <c r="B19" i="1"/>
  <c r="B21" i="1" s="1"/>
  <c r="D42" i="2" s="1"/>
  <c r="H45" i="2" s="1"/>
  <c r="G45" i="2" l="1"/>
  <c r="D45" i="2"/>
  <c r="B45" i="2"/>
  <c r="E45" i="2"/>
  <c r="J45" i="2"/>
</calcChain>
</file>

<file path=xl/sharedStrings.xml><?xml version="1.0" encoding="utf-8"?>
<sst xmlns="http://schemas.openxmlformats.org/spreadsheetml/2006/main" count="89" uniqueCount="38">
  <si>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</si>
  <si>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</si>
  <si>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</si>
  <si>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</si>
  <si>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</si>
  <si>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</si>
  <si>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</si>
  <si>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</si>
  <si>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</si>
  <si>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</si>
  <si>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</si>
  <si>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</si>
  <si>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</si>
  <si>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</si>
  <si>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</si>
  <si>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</si>
  <si>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</si>
  <si>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</si>
  <si>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</si>
  <si>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</si>
  <si>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Colin Morris Uncrystallised</t>
  </si>
  <si>
    <t>Margaret Morris Uncrystallised</t>
  </si>
  <si>
    <t>Philip Morris</t>
  </si>
  <si>
    <t>Stuart Morris</t>
  </si>
  <si>
    <t>Colin Morris Crystallised</t>
  </si>
  <si>
    <t>Margaret Morris Crystallised</t>
  </si>
  <si>
    <t>Contribution</t>
  </si>
  <si>
    <t>Allied Dunbar Transfer</t>
  </si>
  <si>
    <t>Halifax Transfer</t>
  </si>
  <si>
    <t>Drawdown</t>
  </si>
  <si>
    <t>Phoenix Transfer</t>
  </si>
  <si>
    <t>Pension Income</t>
  </si>
  <si>
    <t>HSBC Pension Transfer</t>
  </si>
  <si>
    <t>PCLS</t>
  </si>
  <si>
    <t>PAYE</t>
  </si>
  <si>
    <t>Brighton Beds</t>
  </si>
  <si>
    <t>Metro Bank Account</t>
  </si>
  <si>
    <t>Outstanding LB (Including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</si>
</sst>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center"/>
    </xf>
    <xf numFmtId="14" fontId="0" fillId="0" borderId="0" xfId="0" applyNumberFormat="1"/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13" sqref="B13"/>
    </sheetView>
  </sheetViews>
  <sheetFormatPr defaultRowHeight="15" x14ac:dyDescent="0.25"/>
  <cols>
    <col min="1" max="1" width="18" customWidth="1"/>
    <col min="2" max="2" width="34.42578125" customWidth="1"/>
    <col min="3" max="3" width="33.140625" customWidth="1"/>
    <col min="4" max="4" width="10.5703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35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5"/>
    </row>
    <row r="7" spans="1:4" x14ac:dyDescent="0.25">
      <c r="A7" s="2" t="s">
        <v>4</v>
      </c>
      <c r="B7" s="44">
        <v>43075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4">
        <v>43075</v>
      </c>
      <c r="B11" s="10">
        <v>100179.6</v>
      </c>
      <c r="C11" s="5" t="s">
        <v>36</v>
      </c>
      <c r="D11" s="6"/>
    </row>
    <row r="12" spans="1:4" x14ac:dyDescent="0.25">
      <c r="A12" s="44">
        <v>43075</v>
      </c>
      <c r="B12" s="11">
        <v>59546.400000000001</v>
      </c>
      <c r="C12" s="3" t="s">
        <v>37</v>
      </c>
      <c r="D12" s="4"/>
    </row>
    <row r="13" spans="1:4" x14ac:dyDescent="0.25">
      <c r="A13" s="44"/>
      <c r="B13" s="11"/>
      <c r="C13" s="3"/>
      <c r="D13" s="4"/>
    </row>
    <row r="14" spans="1:4" x14ac:dyDescent="0.25">
      <c r="A14" s="44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159726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159726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B2" sqref="B2"/>
    </sheetView>
  </sheetViews>
  <sheetFormatPr defaultRowHeight="15" x14ac:dyDescent="0.25"/>
  <cols>
    <col min="1" max="1" width="27.5703125" bestFit="1" customWidth="1"/>
    <col min="2" max="2" width="14.5703125" customWidth="1"/>
    <col min="3" max="3" width="18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4" width="14.5703125" customWidth="1"/>
    <col min="15" max="15" width="20.285156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18</v>
      </c>
      <c r="B1" s="48">
        <v>43060</v>
      </c>
      <c r="C1" s="49"/>
    </row>
    <row r="2" spans="1:18" x14ac:dyDescent="0.25">
      <c r="L2" s="39"/>
    </row>
    <row r="3" spans="1:18" ht="20.25" customHeight="1" x14ac:dyDescent="0.25">
      <c r="A3" s="30" t="s">
        <v>10</v>
      </c>
      <c r="B3" s="54" t="s">
        <v>20</v>
      </c>
      <c r="C3" s="55"/>
      <c r="D3" s="30" t="s">
        <v>10</v>
      </c>
      <c r="E3" s="54" t="s">
        <v>21</v>
      </c>
      <c r="F3" s="55"/>
      <c r="G3" s="30" t="s">
        <v>10</v>
      </c>
      <c r="H3" s="54" t="s">
        <v>22</v>
      </c>
      <c r="I3" s="55"/>
      <c r="J3" s="30" t="s">
        <v>10</v>
      </c>
      <c r="K3" s="54" t="s">
        <v>23</v>
      </c>
      <c r="L3" s="55"/>
      <c r="M3" s="30" t="s">
        <v>10</v>
      </c>
      <c r="N3" s="54" t="s">
        <v>24</v>
      </c>
      <c r="O3" s="55"/>
      <c r="P3" s="30" t="s">
        <v>10</v>
      </c>
      <c r="Q3" s="54" t="s">
        <v>25</v>
      </c>
      <c r="R3" s="55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t="s">
        <v>26</v>
      </c>
      <c r="B6" s="41">
        <v>38626</v>
      </c>
      <c r="C6" s="38">
        <v>2500</v>
      </c>
      <c r="D6" t="s">
        <v>26</v>
      </c>
      <c r="E6" s="41">
        <v>38626</v>
      </c>
      <c r="F6" s="38">
        <v>2500</v>
      </c>
      <c r="G6" s="47" t="s">
        <v>27</v>
      </c>
      <c r="H6" s="41">
        <v>38833</v>
      </c>
      <c r="I6" s="38">
        <v>9937.02</v>
      </c>
      <c r="J6" t="s">
        <v>28</v>
      </c>
      <c r="K6" s="41">
        <v>38936</v>
      </c>
      <c r="L6" s="38">
        <v>8214.48</v>
      </c>
      <c r="M6" t="s">
        <v>29</v>
      </c>
      <c r="N6" s="41">
        <v>40126</v>
      </c>
      <c r="O6" s="38">
        <v>125461</v>
      </c>
      <c r="P6" t="s">
        <v>29</v>
      </c>
      <c r="Q6" s="41">
        <v>40126</v>
      </c>
      <c r="R6" s="38">
        <v>60482</v>
      </c>
    </row>
    <row r="7" spans="1:18" ht="20.25" customHeight="1" x14ac:dyDescent="0.25">
      <c r="A7" t="s">
        <v>26</v>
      </c>
      <c r="B7" s="41">
        <v>38991</v>
      </c>
      <c r="C7" s="38">
        <v>15000</v>
      </c>
      <c r="D7" t="s">
        <v>26</v>
      </c>
      <c r="E7" s="41">
        <v>38991</v>
      </c>
      <c r="F7" s="38">
        <v>15000</v>
      </c>
      <c r="G7" t="s">
        <v>30</v>
      </c>
      <c r="H7" s="41">
        <v>38950</v>
      </c>
      <c r="I7" s="38">
        <v>7615.16</v>
      </c>
      <c r="K7" s="37"/>
      <c r="L7" s="38"/>
      <c r="M7" t="s">
        <v>31</v>
      </c>
      <c r="N7" s="41">
        <v>40483</v>
      </c>
      <c r="O7" s="38">
        <v>-13399</v>
      </c>
      <c r="P7" t="s">
        <v>31</v>
      </c>
      <c r="Q7" s="41">
        <v>40483</v>
      </c>
      <c r="R7" s="38">
        <v>-5226</v>
      </c>
    </row>
    <row r="8" spans="1:18" ht="20.25" customHeight="1" x14ac:dyDescent="0.25">
      <c r="A8" t="s">
        <v>26</v>
      </c>
      <c r="B8" s="41">
        <v>39356</v>
      </c>
      <c r="C8" s="38">
        <v>5000</v>
      </c>
      <c r="D8" t="s">
        <v>26</v>
      </c>
      <c r="E8" s="41">
        <v>39356</v>
      </c>
      <c r="F8" s="38">
        <v>5000</v>
      </c>
      <c r="H8" s="37"/>
      <c r="I8" s="38"/>
      <c r="K8" s="37"/>
      <c r="L8" s="38"/>
      <c r="M8" t="s">
        <v>31</v>
      </c>
      <c r="N8" s="41">
        <v>40848</v>
      </c>
      <c r="O8" s="38">
        <v>-2000</v>
      </c>
      <c r="P8" t="s">
        <v>31</v>
      </c>
      <c r="Q8" s="41">
        <v>40848</v>
      </c>
      <c r="R8" s="38">
        <v>-5226</v>
      </c>
    </row>
    <row r="9" spans="1:18" ht="20.25" customHeight="1" x14ac:dyDescent="0.25">
      <c r="A9" t="s">
        <v>32</v>
      </c>
      <c r="B9" s="41">
        <v>39569</v>
      </c>
      <c r="C9" s="38">
        <v>137156.43</v>
      </c>
      <c r="D9" t="s">
        <v>32</v>
      </c>
      <c r="E9" s="41">
        <v>39569</v>
      </c>
      <c r="F9" s="38">
        <v>53962.34</v>
      </c>
      <c r="H9" s="37"/>
      <c r="I9" s="38"/>
      <c r="K9" s="37"/>
      <c r="L9" s="38"/>
      <c r="M9" t="s">
        <v>31</v>
      </c>
      <c r="N9" s="41">
        <v>41214</v>
      </c>
      <c r="O9" s="38">
        <v>-2000</v>
      </c>
      <c r="P9" t="s">
        <v>31</v>
      </c>
      <c r="Q9" s="41">
        <v>41487</v>
      </c>
      <c r="R9" s="38">
        <v>-5226</v>
      </c>
    </row>
    <row r="10" spans="1:18" ht="20.25" customHeight="1" x14ac:dyDescent="0.25">
      <c r="A10" t="s">
        <v>33</v>
      </c>
      <c r="B10" s="41">
        <v>40126</v>
      </c>
      <c r="C10" s="38">
        <v>-41821</v>
      </c>
      <c r="D10" t="s">
        <v>33</v>
      </c>
      <c r="E10" s="41">
        <v>40126</v>
      </c>
      <c r="F10" s="38">
        <v>-20161</v>
      </c>
      <c r="H10" s="37"/>
      <c r="I10" s="38"/>
      <c r="K10" s="37"/>
      <c r="L10" s="38"/>
      <c r="M10" t="s">
        <v>31</v>
      </c>
      <c r="N10" s="41">
        <v>41487</v>
      </c>
      <c r="O10" s="38">
        <v>-9366.1299999999992</v>
      </c>
      <c r="P10" t="s">
        <v>31</v>
      </c>
      <c r="Q10" s="41">
        <v>41548</v>
      </c>
      <c r="R10" s="38">
        <v>-5226</v>
      </c>
    </row>
    <row r="11" spans="1:18" ht="20.25" customHeight="1" x14ac:dyDescent="0.25">
      <c r="A11" t="s">
        <v>29</v>
      </c>
      <c r="B11" s="41">
        <v>40126</v>
      </c>
      <c r="C11" s="38">
        <v>-125461</v>
      </c>
      <c r="D11" t="s">
        <v>29</v>
      </c>
      <c r="E11" s="41">
        <v>40126</v>
      </c>
      <c r="F11" s="38">
        <v>-60482</v>
      </c>
      <c r="H11" s="37"/>
      <c r="I11" s="38"/>
      <c r="K11" s="37"/>
      <c r="L11" s="38"/>
      <c r="M11" t="s">
        <v>31</v>
      </c>
      <c r="N11" s="41">
        <v>41518</v>
      </c>
      <c r="O11" s="38">
        <v>-12379.2</v>
      </c>
      <c r="P11" t="s">
        <v>31</v>
      </c>
      <c r="Q11" s="41">
        <v>42465</v>
      </c>
      <c r="R11" s="38">
        <v>-11740.2</v>
      </c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M12" t="s">
        <v>31</v>
      </c>
      <c r="N12" s="41">
        <v>42465</v>
      </c>
      <c r="O12" s="38">
        <v>-6788.95</v>
      </c>
      <c r="P12" t="s">
        <v>34</v>
      </c>
      <c r="Q12" s="41">
        <v>42501</v>
      </c>
      <c r="R12" s="38">
        <v>-759.8</v>
      </c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M13" t="s">
        <v>34</v>
      </c>
      <c r="N13" s="41">
        <v>42501</v>
      </c>
      <c r="O13" s="38">
        <v>-3211.05</v>
      </c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v>0</v>
      </c>
      <c r="E31" s="30" t="s">
        <v>13</v>
      </c>
      <c r="F31" s="33">
        <v>0</v>
      </c>
      <c r="H31" s="30" t="s">
        <v>13</v>
      </c>
      <c r="I31" s="33">
        <f>SUM(I6:I29)</f>
        <v>17552.18</v>
      </c>
      <c r="K31" s="30" t="s">
        <v>13</v>
      </c>
      <c r="L31" s="33">
        <f>SUM(L6:L29)</f>
        <v>8214.48</v>
      </c>
      <c r="N31" s="30" t="s">
        <v>13</v>
      </c>
      <c r="O31" s="33">
        <f>SUM(O6:O29)</f>
        <v>76316.67</v>
      </c>
      <c r="Q31" s="30" t="s">
        <v>13</v>
      </c>
      <c r="R31" s="33">
        <f>SUM(R6:R29)</f>
        <v>27078</v>
      </c>
    </row>
    <row r="32" spans="2:18" ht="20.25" customHeight="1" x14ac:dyDescent="0.25"/>
    <row r="35" spans="1:11" ht="18.75" customHeight="1" x14ac:dyDescent="0.25">
      <c r="B35" s="52" t="s">
        <v>15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 t="str">
        <f>B3</f>
        <v>Colin Morris Uncrystallised</v>
      </c>
      <c r="C38" s="50"/>
      <c r="D38" s="46" t="str">
        <f>E3</f>
        <v>Margaret Morris Uncrystallised</v>
      </c>
      <c r="E38" s="50" t="str">
        <f>H3</f>
        <v>Philip Morris</v>
      </c>
      <c r="F38" s="50"/>
      <c r="G38" s="46" t="str">
        <f>K3</f>
        <v>Stuart Morris</v>
      </c>
      <c r="H38" s="50" t="str">
        <f>N3</f>
        <v>Colin Morris Crystallised</v>
      </c>
      <c r="I38" s="50"/>
      <c r="J38" s="46" t="str">
        <f>Q3</f>
        <v>Margaret Morris Crystallised</v>
      </c>
      <c r="K38" s="32"/>
    </row>
    <row r="39" spans="1:11" ht="23.25" customHeight="1" x14ac:dyDescent="0.25">
      <c r="A39" s="30" t="s">
        <v>14</v>
      </c>
      <c r="B39" s="53">
        <f>C31/(C31+F31+I31+L31+O31+R31)</f>
        <v>0</v>
      </c>
      <c r="C39" s="53"/>
      <c r="D39" s="36">
        <f>F31/(C31+F31+I31+L31+O31+R31)</f>
        <v>0</v>
      </c>
      <c r="E39" s="53">
        <f>I31/(C31+F31+I31+L31+O31+R31)</f>
        <v>0.13589345975300812</v>
      </c>
      <c r="F39" s="53"/>
      <c r="G39" s="36">
        <f>L31/(C31+F31+I31+L31+O31+R31)</f>
        <v>6.3598601841588345E-2</v>
      </c>
      <c r="H39" s="53">
        <f>O31/(C31+F31+I31+L31+O31+R31)</f>
        <v>0.59086314766192016</v>
      </c>
      <c r="I39" s="53"/>
      <c r="J39" s="36">
        <f>R31/(C31+F31+I31+L31+O31+R31)</f>
        <v>0.20964479074348336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16</v>
      </c>
      <c r="C42" s="52"/>
      <c r="D42" s="40">
        <f>SUM(Valuation!B21)</f>
        <v>159726</v>
      </c>
    </row>
    <row r="43" spans="1:11" ht="23.25" customHeight="1" x14ac:dyDescent="0.25"/>
    <row r="44" spans="1:11" ht="23.25" customHeight="1" x14ac:dyDescent="0.25">
      <c r="A44" s="30" t="s">
        <v>10</v>
      </c>
      <c r="B44" s="50" t="str">
        <f>B3</f>
        <v>Colin Morris Uncrystallised</v>
      </c>
      <c r="C44" s="50"/>
      <c r="D44" s="46" t="str">
        <f>E3</f>
        <v>Margaret Morris Uncrystallised</v>
      </c>
      <c r="E44" s="50" t="str">
        <f>H3</f>
        <v>Philip Morris</v>
      </c>
      <c r="F44" s="50"/>
      <c r="G44" s="46" t="str">
        <f>K3</f>
        <v>Stuart Morris</v>
      </c>
      <c r="H44" s="50" t="str">
        <f>N3</f>
        <v>Colin Morris Crystallised</v>
      </c>
      <c r="I44" s="50"/>
      <c r="J44" s="46" t="str">
        <f>Q3</f>
        <v>Margaret Morris Crystallised</v>
      </c>
    </row>
    <row r="45" spans="1:11" ht="23.25" customHeight="1" x14ac:dyDescent="0.25">
      <c r="A45" s="30" t="s">
        <v>17</v>
      </c>
      <c r="B45" s="51">
        <f>B39*D42</f>
        <v>0</v>
      </c>
      <c r="C45" s="51"/>
      <c r="D45" s="42">
        <f>D42*D39</f>
        <v>0</v>
      </c>
      <c r="E45" s="51">
        <f>E39*D42</f>
        <v>21705.718752508976</v>
      </c>
      <c r="F45" s="51"/>
      <c r="G45" s="42">
        <f>G39*D42</f>
        <v>10158.35027774954</v>
      </c>
      <c r="H45" s="51">
        <f>H39*D42</f>
        <v>94376.207123447864</v>
      </c>
      <c r="I45" s="51"/>
      <c r="J45" s="42">
        <f>J39*D42</f>
        <v>33485.723846293622</v>
      </c>
    </row>
    <row r="48" spans="1:11" x14ac:dyDescent="0.25">
      <c r="A48" t="s">
        <v>19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2017-12-06T15:31:29Z</dcterms:modified>
</cp:coreProperties>
</file>