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B\Brighton Bed Centre Ltd Executive Pension Scheme\Fund Split\"/>
    </mc:Choice>
  </mc:AlternateContent>
  <bookViews>
    <workbookView xWindow="120" yWindow="75" windowWidth="19020" windowHeight="12405"/>
  </bookViews>
  <sheets>
    <sheet name="Valuation" sheetId="1" r:id="rId1"/>
    <sheet name="Fund Split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O31" i="2" l="1"/>
  <c r="H39" i="2" s="1"/>
  <c r="J44" i="2"/>
  <c r="H44" i="2"/>
  <c r="G44" i="2"/>
  <c r="E44" i="2"/>
  <c r="D44" i="2"/>
  <c r="B44" i="2"/>
  <c r="J38" i="2"/>
  <c r="H38" i="2"/>
  <c r="G38" i="2"/>
  <c r="E38" i="2"/>
  <c r="D38" i="2"/>
  <c r="B38" i="2"/>
  <c r="R31" i="2"/>
  <c r="L31" i="2"/>
  <c r="I31" i="2"/>
  <c r="D39" i="2" s="1"/>
  <c r="G39" i="2" l="1"/>
  <c r="J39" i="2"/>
  <c r="E39" i="2"/>
  <c r="B39" i="2"/>
  <c r="B19" i="1"/>
  <c r="B21" i="1" s="1"/>
  <c r="D42" i="2" s="1"/>
  <c r="H45" i="2" s="1"/>
  <c r="G45" i="2" l="1"/>
  <c r="D45" i="2"/>
  <c r="B45" i="2"/>
  <c r="E45" i="2"/>
  <c r="J45" i="2"/>
</calcChain>
</file>

<file path=xl/sharedStrings.xml><?xml version="1.0" encoding="utf-8"?>
<sst xmlns="http://schemas.openxmlformats.org/spreadsheetml/2006/main" count="89" uniqueCount="38">
  <si>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</si>
  <si>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</si>
  <si>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</si>
  <si>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</si>
  <si>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</si>
  <si>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</si>
  <si>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</si>
  <si>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</si>
  <si>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</si>
  <si>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</si>
  <si>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</si>
  <si>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</si>
  <si>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</si>
  <si>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</si>
  <si>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</si>
  <si>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</si>
  <si>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</si>
  <si>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</si>
  <si>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</si>
  <si>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</si>
  <si>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Colin Morris Uncrystallised</t>
  </si>
  <si>
    <t>Margaret Morris Uncrystallised</t>
  </si>
  <si>
    <t>Philip Morris</t>
  </si>
  <si>
    <t>Stuart Morris</t>
  </si>
  <si>
    <t>Colin Morris Crystallised</t>
  </si>
  <si>
    <t>Margaret Morris Crystallised</t>
  </si>
  <si>
    <t>Contribution</t>
  </si>
  <si>
    <t>Allied Dunbar Transfer</t>
  </si>
  <si>
    <t>Halifax Transfer</t>
  </si>
  <si>
    <t>Drawdown</t>
  </si>
  <si>
    <t>Phoenix Transfer</t>
  </si>
  <si>
    <t>Pension Income</t>
  </si>
  <si>
    <t>HSBC Pension Transfer</t>
  </si>
  <si>
    <t>PCLS</t>
  </si>
  <si>
    <t>PAYE</t>
  </si>
  <si>
    <t>Brighton Beds</t>
  </si>
  <si>
    <t>Metro Bank Account</t>
  </si>
  <si>
    <t>Outstanding LB (Including interest)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</si>
</sst>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5" borderId="1" xfId="0" applyFill="1" applyBorder="1" applyAlignment="1">
      <alignment horizontal="center" vertical="center"/>
    </xf>
    <xf numFmtId="14" fontId="0" fillId="0" borderId="0" xfId="0" applyNumberFormat="1"/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tabSelected="1" workbookViewId="0">
      <selection activeCell="B13" sqref="B13"/>
    </sheetView>
  </sheetViews>
  <sheetFormatPr defaultRowHeight="15" x14ac:dyDescent="0.25"/>
  <cols>
    <col min="1" max="1" width="18" customWidth="1"/>
    <col min="2" max="2" width="34.42578125" customWidth="1"/>
    <col min="3" max="3" width="33.140625" customWidth="1"/>
    <col min="4" max="4" width="10.5703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35</v>
      </c>
    </row>
    <row r="5" spans="1:4" x14ac:dyDescent="0.25">
      <c r="A5" s="2" t="s">
        <v>2</v>
      </c>
      <c r="B5" s="2"/>
    </row>
    <row r="6" spans="1:4" x14ac:dyDescent="0.25">
      <c r="A6" s="2" t="s">
        <v>3</v>
      </c>
      <c r="B6" s="45"/>
    </row>
    <row r="7" spans="1:4" x14ac:dyDescent="0.25">
      <c r="A7" s="2" t="s">
        <v>4</v>
      </c>
      <c r="B7" s="44">
        <v>43075</v>
      </c>
    </row>
    <row r="8" spans="1:4" x14ac:dyDescent="0.25">
      <c r="B8" s="43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4">
        <v>43075</v>
      </c>
      <c r="B11" s="10">
        <v>100179.6</v>
      </c>
      <c r="C11" s="5" t="s">
        <v>36</v>
      </c>
      <c r="D11" s="6"/>
    </row>
    <row r="12" spans="1:4" x14ac:dyDescent="0.25">
      <c r="A12" s="44">
        <v>43075</v>
      </c>
      <c r="B12" s="11">
        <v>59546.400000000001</v>
      </c>
      <c r="C12" s="3" t="s">
        <v>37</v>
      </c>
      <c r="D12" s="4"/>
    </row>
    <row r="13" spans="1:4" x14ac:dyDescent="0.25">
      <c r="A13" s="44"/>
      <c r="B13" s="11"/>
      <c r="C13" s="3"/>
      <c r="D13" s="4"/>
    </row>
    <row r="14" spans="1:4" x14ac:dyDescent="0.25">
      <c r="A14" s="44"/>
      <c r="B14" s="11"/>
      <c r="C14" s="3"/>
      <c r="D14" s="4"/>
    </row>
    <row r="15" spans="1:4" x14ac:dyDescent="0.25">
      <c r="A15" s="16"/>
      <c r="B15" s="11"/>
      <c r="C15" s="3"/>
      <c r="D15" s="4"/>
    </row>
    <row r="16" spans="1:4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159726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159726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B2" sqref="B2"/>
    </sheetView>
  </sheetViews>
  <sheetFormatPr defaultRowHeight="15" x14ac:dyDescent="0.25"/>
  <cols>
    <col min="1" max="1" width="27.5703125" bestFit="1" customWidth="1"/>
    <col min="2" max="2" width="14.5703125" customWidth="1"/>
    <col min="3" max="3" width="18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4" width="14.5703125" customWidth="1"/>
    <col min="15" max="15" width="20.285156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18</v>
      </c>
      <c r="B1" s="48">
        <v>43060</v>
      </c>
      <c r="C1" s="49"/>
    </row>
    <row r="2" spans="1:18" x14ac:dyDescent="0.25">
      <c r="L2" s="39"/>
    </row>
    <row r="3" spans="1:18" ht="20.25" customHeight="1" x14ac:dyDescent="0.25">
      <c r="A3" s="30" t="s">
        <v>10</v>
      </c>
      <c r="B3" s="54" t="s">
        <v>20</v>
      </c>
      <c r="C3" s="55"/>
      <c r="D3" s="30" t="s">
        <v>10</v>
      </c>
      <c r="E3" s="54" t="s">
        <v>21</v>
      </c>
      <c r="F3" s="55"/>
      <c r="G3" s="30" t="s">
        <v>10</v>
      </c>
      <c r="H3" s="54" t="s">
        <v>22</v>
      </c>
      <c r="I3" s="55"/>
      <c r="J3" s="30" t="s">
        <v>10</v>
      </c>
      <c r="K3" s="54" t="s">
        <v>23</v>
      </c>
      <c r="L3" s="55"/>
      <c r="M3" s="30" t="s">
        <v>10</v>
      </c>
      <c r="N3" s="54" t="s">
        <v>24</v>
      </c>
      <c r="O3" s="55"/>
      <c r="P3" s="30" t="s">
        <v>10</v>
      </c>
      <c r="Q3" s="54" t="s">
        <v>25</v>
      </c>
      <c r="R3" s="55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A6" t="s">
        <v>26</v>
      </c>
      <c r="B6" s="41">
        <v>38626</v>
      </c>
      <c r="C6" s="38">
        <v>2500</v>
      </c>
      <c r="D6" t="s">
        <v>26</v>
      </c>
      <c r="E6" s="41">
        <v>38626</v>
      </c>
      <c r="F6" s="38">
        <v>2500</v>
      </c>
      <c r="G6" s="47" t="s">
        <v>27</v>
      </c>
      <c r="H6" s="41">
        <v>38833</v>
      </c>
      <c r="I6" s="38">
        <v>9937.02</v>
      </c>
      <c r="J6" t="s">
        <v>28</v>
      </c>
      <c r="K6" s="41">
        <v>38936</v>
      </c>
      <c r="L6" s="38">
        <v>8214.48</v>
      </c>
      <c r="M6" t="s">
        <v>29</v>
      </c>
      <c r="N6" s="41">
        <v>40126</v>
      </c>
      <c r="O6" s="38">
        <v>125461</v>
      </c>
      <c r="P6" t="s">
        <v>29</v>
      </c>
      <c r="Q6" s="41">
        <v>40126</v>
      </c>
      <c r="R6" s="38">
        <v>60482</v>
      </c>
    </row>
    <row r="7" spans="1:18" ht="20.25" customHeight="1" x14ac:dyDescent="0.25">
      <c r="A7" t="s">
        <v>26</v>
      </c>
      <c r="B7" s="41">
        <v>38991</v>
      </c>
      <c r="C7" s="38">
        <v>15000</v>
      </c>
      <c r="D7" t="s">
        <v>26</v>
      </c>
      <c r="E7" s="41">
        <v>38991</v>
      </c>
      <c r="F7" s="38">
        <v>15000</v>
      </c>
      <c r="G7" t="s">
        <v>30</v>
      </c>
      <c r="H7" s="41">
        <v>38950</v>
      </c>
      <c r="I7" s="38">
        <v>7615.16</v>
      </c>
      <c r="K7" s="37"/>
      <c r="L7" s="38"/>
      <c r="M7" t="s">
        <v>31</v>
      </c>
      <c r="N7" s="41">
        <v>40483</v>
      </c>
      <c r="O7" s="38">
        <v>-13399</v>
      </c>
      <c r="P7" t="s">
        <v>31</v>
      </c>
      <c r="Q7" s="41">
        <v>40483</v>
      </c>
      <c r="R7" s="38">
        <v>-5226</v>
      </c>
    </row>
    <row r="8" spans="1:18" ht="20.25" customHeight="1" x14ac:dyDescent="0.25">
      <c r="A8" t="s">
        <v>26</v>
      </c>
      <c r="B8" s="41">
        <v>39356</v>
      </c>
      <c r="C8" s="38">
        <v>5000</v>
      </c>
      <c r="D8" t="s">
        <v>26</v>
      </c>
      <c r="E8" s="41">
        <v>39356</v>
      </c>
      <c r="F8" s="38">
        <v>5000</v>
      </c>
      <c r="H8" s="37"/>
      <c r="I8" s="38"/>
      <c r="K8" s="37"/>
      <c r="L8" s="38"/>
      <c r="M8" t="s">
        <v>31</v>
      </c>
      <c r="N8" s="41">
        <v>40848</v>
      </c>
      <c r="O8" s="38">
        <v>-2000</v>
      </c>
      <c r="P8" t="s">
        <v>31</v>
      </c>
      <c r="Q8" s="41">
        <v>40848</v>
      </c>
      <c r="R8" s="38">
        <v>-5226</v>
      </c>
    </row>
    <row r="9" spans="1:18" ht="20.25" customHeight="1" x14ac:dyDescent="0.25">
      <c r="A9" t="s">
        <v>32</v>
      </c>
      <c r="B9" s="41">
        <v>39569</v>
      </c>
      <c r="C9" s="38">
        <v>137156.43</v>
      </c>
      <c r="D9" t="s">
        <v>32</v>
      </c>
      <c r="E9" s="41">
        <v>39569</v>
      </c>
      <c r="F9" s="38">
        <v>53962.34</v>
      </c>
      <c r="H9" s="37"/>
      <c r="I9" s="38"/>
      <c r="K9" s="37"/>
      <c r="L9" s="38"/>
      <c r="M9" t="s">
        <v>31</v>
      </c>
      <c r="N9" s="41">
        <v>41214</v>
      </c>
      <c r="O9" s="38">
        <v>-2000</v>
      </c>
      <c r="P9" t="s">
        <v>31</v>
      </c>
      <c r="Q9" s="41">
        <v>41487</v>
      </c>
      <c r="R9" s="38">
        <v>-5226</v>
      </c>
    </row>
    <row r="10" spans="1:18" ht="20.25" customHeight="1" x14ac:dyDescent="0.25">
      <c r="A10" t="s">
        <v>33</v>
      </c>
      <c r="B10" s="41">
        <v>40126</v>
      </c>
      <c r="C10" s="38">
        <v>-41821</v>
      </c>
      <c r="D10" t="s">
        <v>33</v>
      </c>
      <c r="E10" s="41">
        <v>40126</v>
      </c>
      <c r="F10" s="38">
        <v>-20161</v>
      </c>
      <c r="H10" s="37"/>
      <c r="I10" s="38"/>
      <c r="K10" s="37"/>
      <c r="L10" s="38"/>
      <c r="M10" t="s">
        <v>31</v>
      </c>
      <c r="N10" s="41">
        <v>41487</v>
      </c>
      <c r="O10" s="38">
        <v>-9366.1299999999992</v>
      </c>
      <c r="P10" t="s">
        <v>31</v>
      </c>
      <c r="Q10" s="41">
        <v>41548</v>
      </c>
      <c r="R10" s="38">
        <v>-5226</v>
      </c>
    </row>
    <row r="11" spans="1:18" ht="20.25" customHeight="1" x14ac:dyDescent="0.25">
      <c r="A11" t="s">
        <v>29</v>
      </c>
      <c r="B11" s="41">
        <v>40126</v>
      </c>
      <c r="C11" s="38">
        <v>-125461</v>
      </c>
      <c r="D11" t="s">
        <v>29</v>
      </c>
      <c r="E11" s="41">
        <v>40126</v>
      </c>
      <c r="F11" s="38">
        <v>-60482</v>
      </c>
      <c r="H11" s="37"/>
      <c r="I11" s="38"/>
      <c r="K11" s="37"/>
      <c r="L11" s="38"/>
      <c r="M11" t="s">
        <v>31</v>
      </c>
      <c r="N11" s="41">
        <v>41518</v>
      </c>
      <c r="O11" s="38">
        <v>-12379.2</v>
      </c>
      <c r="P11" t="s">
        <v>31</v>
      </c>
      <c r="Q11" s="41">
        <v>42465</v>
      </c>
      <c r="R11" s="38">
        <v>-11740.2</v>
      </c>
    </row>
    <row r="12" spans="1:18" ht="20.25" customHeight="1" x14ac:dyDescent="0.25">
      <c r="B12" s="37"/>
      <c r="C12" s="38"/>
      <c r="E12" s="37"/>
      <c r="F12" s="38"/>
      <c r="H12" s="37"/>
      <c r="I12" s="38"/>
      <c r="K12" s="37"/>
      <c r="L12" s="38"/>
      <c r="M12" t="s">
        <v>31</v>
      </c>
      <c r="N12" s="41">
        <v>42465</v>
      </c>
      <c r="O12" s="38">
        <v>-6788.95</v>
      </c>
      <c r="P12" t="s">
        <v>34</v>
      </c>
      <c r="Q12" s="41">
        <v>42501</v>
      </c>
      <c r="R12" s="38">
        <v>-759.8</v>
      </c>
    </row>
    <row r="13" spans="1:18" ht="20.25" customHeight="1" x14ac:dyDescent="0.25">
      <c r="B13" s="37"/>
      <c r="C13" s="38"/>
      <c r="E13" s="37"/>
      <c r="F13" s="38"/>
      <c r="H13" s="37"/>
      <c r="I13" s="38"/>
      <c r="K13" s="37"/>
      <c r="L13" s="38"/>
      <c r="M13" t="s">
        <v>34</v>
      </c>
      <c r="N13" s="41">
        <v>42501</v>
      </c>
      <c r="O13" s="38">
        <v>-3211.05</v>
      </c>
      <c r="Q13" s="37"/>
      <c r="R13" s="38"/>
    </row>
    <row r="14" spans="1:18" ht="20.25" customHeight="1" x14ac:dyDescent="0.25">
      <c r="B14" s="37"/>
      <c r="C14" s="38"/>
      <c r="E14" s="37"/>
      <c r="F14" s="38"/>
      <c r="H14" s="37"/>
      <c r="I14" s="38"/>
      <c r="K14" s="37"/>
      <c r="L14" s="38"/>
      <c r="N14" s="37"/>
      <c r="O14" s="38"/>
      <c r="Q14" s="37"/>
      <c r="R14" s="38"/>
    </row>
    <row r="15" spans="1:18" ht="20.25" customHeight="1" x14ac:dyDescent="0.25">
      <c r="B15" s="37"/>
      <c r="C15" s="38"/>
      <c r="E15" s="37"/>
      <c r="F15" s="38"/>
      <c r="H15" s="37"/>
      <c r="I15" s="38"/>
      <c r="K15" s="37"/>
      <c r="L15" s="38"/>
      <c r="N15" s="37"/>
      <c r="O15" s="38"/>
      <c r="Q15" s="37"/>
      <c r="R15" s="38"/>
    </row>
    <row r="16" spans="1:18" ht="20.25" customHeight="1" x14ac:dyDescent="0.25">
      <c r="B16" s="37"/>
      <c r="C16" s="38"/>
      <c r="E16" s="37"/>
      <c r="F16" s="38"/>
      <c r="H16" s="37"/>
      <c r="I16" s="38"/>
      <c r="K16" s="37"/>
      <c r="L16" s="38"/>
      <c r="N16" s="37"/>
      <c r="O16" s="38"/>
      <c r="Q16" s="37"/>
      <c r="R16" s="38"/>
    </row>
    <row r="17" spans="2:18" ht="20.25" customHeight="1" x14ac:dyDescent="0.25">
      <c r="B17" s="37"/>
      <c r="C17" s="38"/>
      <c r="E17" s="37"/>
      <c r="F17" s="38"/>
      <c r="H17" s="37"/>
      <c r="I17" s="38"/>
      <c r="K17" s="37"/>
      <c r="L17" s="38"/>
      <c r="N17" s="37"/>
      <c r="O17" s="38"/>
      <c r="Q17" s="37"/>
      <c r="R17" s="38"/>
    </row>
    <row r="18" spans="2:18" ht="20.25" customHeight="1" x14ac:dyDescent="0.25">
      <c r="B18" s="37"/>
      <c r="C18" s="38"/>
      <c r="E18" s="37"/>
      <c r="F18" s="38"/>
      <c r="H18" s="37"/>
      <c r="I18" s="38"/>
      <c r="K18" s="37"/>
      <c r="L18" s="38"/>
      <c r="N18" s="37"/>
      <c r="O18" s="38"/>
      <c r="Q18" s="37"/>
      <c r="R18" s="38"/>
    </row>
    <row r="19" spans="2:18" ht="20.25" customHeight="1" x14ac:dyDescent="0.25">
      <c r="B19" s="37"/>
      <c r="C19" s="38"/>
      <c r="E19" s="37"/>
      <c r="F19" s="38"/>
      <c r="H19" s="37"/>
      <c r="I19" s="38"/>
      <c r="K19" s="37"/>
      <c r="L19" s="38"/>
      <c r="N19" s="37"/>
      <c r="O19" s="38"/>
      <c r="Q19" s="37"/>
      <c r="R19" s="38"/>
    </row>
    <row r="20" spans="2:18" ht="20.25" customHeight="1" x14ac:dyDescent="0.25">
      <c r="B20" s="37"/>
      <c r="C20" s="38"/>
      <c r="E20" s="37"/>
      <c r="F20" s="38"/>
      <c r="H20" s="37"/>
      <c r="I20" s="38"/>
      <c r="K20" s="37"/>
      <c r="L20" s="38"/>
      <c r="N20" s="37"/>
      <c r="O20" s="38"/>
      <c r="Q20" s="37"/>
      <c r="R20" s="38"/>
    </row>
    <row r="21" spans="2:18" ht="20.25" customHeight="1" x14ac:dyDescent="0.25">
      <c r="B21" s="37"/>
      <c r="C21" s="38"/>
      <c r="E21" s="37"/>
      <c r="F21" s="38"/>
      <c r="H21" s="37"/>
      <c r="I21" s="38"/>
      <c r="K21" s="37"/>
      <c r="L21" s="38"/>
      <c r="N21" s="37"/>
      <c r="O21" s="38"/>
      <c r="Q21" s="37"/>
      <c r="R21" s="38"/>
    </row>
    <row r="22" spans="2:18" ht="20.25" customHeight="1" x14ac:dyDescent="0.25">
      <c r="B22" s="37"/>
      <c r="C22" s="38"/>
      <c r="E22" s="37"/>
      <c r="F22" s="38"/>
      <c r="H22" s="37"/>
      <c r="I22" s="38"/>
      <c r="K22" s="37"/>
      <c r="L22" s="38"/>
      <c r="N22" s="37"/>
      <c r="O22" s="38"/>
      <c r="Q22" s="37"/>
      <c r="R22" s="38"/>
    </row>
    <row r="23" spans="2:18" ht="20.25" customHeight="1" x14ac:dyDescent="0.25">
      <c r="B23" s="37"/>
      <c r="C23" s="38"/>
      <c r="E23" s="37"/>
      <c r="F23" s="38"/>
      <c r="H23" s="37"/>
      <c r="I23" s="38"/>
      <c r="K23" s="37"/>
      <c r="L23" s="38"/>
      <c r="N23" s="37"/>
      <c r="O23" s="38"/>
      <c r="Q23" s="37"/>
      <c r="R23" s="38"/>
    </row>
    <row r="24" spans="2:18" ht="20.25" customHeight="1" x14ac:dyDescent="0.25">
      <c r="B24" s="37"/>
      <c r="C24" s="38"/>
      <c r="E24" s="37"/>
      <c r="F24" s="38"/>
      <c r="H24" s="37"/>
      <c r="I24" s="38"/>
      <c r="K24" s="37"/>
      <c r="L24" s="38"/>
      <c r="N24" s="37"/>
      <c r="O24" s="38"/>
      <c r="Q24" s="37"/>
      <c r="R24" s="38"/>
    </row>
    <row r="25" spans="2:18" ht="20.25" customHeight="1" x14ac:dyDescent="0.25">
      <c r="B25" s="37"/>
      <c r="C25" s="38"/>
      <c r="E25" s="37"/>
      <c r="F25" s="38"/>
      <c r="H25" s="37"/>
      <c r="I25" s="38"/>
      <c r="K25" s="37"/>
      <c r="L25" s="38"/>
      <c r="N25" s="37"/>
      <c r="O25" s="38"/>
      <c r="Q25" s="37"/>
      <c r="R25" s="38"/>
    </row>
    <row r="26" spans="2:18" ht="20.25" customHeight="1" x14ac:dyDescent="0.25">
      <c r="B26" s="37"/>
      <c r="C26" s="38"/>
      <c r="E26" s="37"/>
      <c r="F26" s="38"/>
      <c r="H26" s="37"/>
      <c r="I26" s="38"/>
      <c r="K26" s="37"/>
      <c r="L26" s="38"/>
      <c r="N26" s="37"/>
      <c r="O26" s="38"/>
      <c r="Q26" s="37"/>
      <c r="R26" s="38"/>
    </row>
    <row r="27" spans="2:18" ht="20.25" customHeight="1" x14ac:dyDescent="0.25">
      <c r="B27" s="37"/>
      <c r="C27" s="38"/>
      <c r="E27" s="37"/>
      <c r="F27" s="38"/>
      <c r="H27" s="37"/>
      <c r="I27" s="38"/>
      <c r="K27" s="37"/>
      <c r="L27" s="38"/>
      <c r="N27" s="37"/>
      <c r="O27" s="38"/>
      <c r="Q27" s="37"/>
      <c r="R27" s="38"/>
    </row>
    <row r="28" spans="2:18" ht="20.25" customHeight="1" x14ac:dyDescent="0.25">
      <c r="B28" s="37"/>
      <c r="C28" s="38"/>
      <c r="E28" s="37"/>
      <c r="F28" s="38"/>
      <c r="H28" s="37"/>
      <c r="I28" s="38"/>
      <c r="K28" s="37"/>
      <c r="L28" s="38"/>
      <c r="N28" s="37"/>
      <c r="O28" s="38"/>
      <c r="Q28" s="37"/>
      <c r="R28" s="38"/>
    </row>
    <row r="29" spans="2:18" ht="20.25" customHeight="1" x14ac:dyDescent="0.25">
      <c r="B29" s="37"/>
      <c r="C29" s="38"/>
      <c r="E29" s="37"/>
      <c r="F29" s="38"/>
      <c r="H29" s="37"/>
      <c r="I29" s="38"/>
      <c r="K29" s="37"/>
      <c r="L29" s="38"/>
      <c r="N29" s="37"/>
      <c r="O29" s="38"/>
      <c r="Q29" s="37"/>
      <c r="R29" s="38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v>0</v>
      </c>
      <c r="E31" s="30" t="s">
        <v>13</v>
      </c>
      <c r="F31" s="33">
        <v>0</v>
      </c>
      <c r="H31" s="30" t="s">
        <v>13</v>
      </c>
      <c r="I31" s="33">
        <f>SUM(I6:I29)</f>
        <v>17552.18</v>
      </c>
      <c r="K31" s="30" t="s">
        <v>13</v>
      </c>
      <c r="L31" s="33">
        <f>SUM(L6:L29)</f>
        <v>8214.48</v>
      </c>
      <c r="N31" s="30" t="s">
        <v>13</v>
      </c>
      <c r="O31" s="33">
        <f>SUM(O6:O29)</f>
        <v>76316.67</v>
      </c>
      <c r="Q31" s="30" t="s">
        <v>13</v>
      </c>
      <c r="R31" s="33">
        <f>SUM(R6:R29)</f>
        <v>27078</v>
      </c>
    </row>
    <row r="32" spans="2:18" ht="20.25" customHeight="1" x14ac:dyDescent="0.25"/>
    <row r="35" spans="1:11" ht="18.75" customHeight="1" x14ac:dyDescent="0.25">
      <c r="B35" s="52" t="s">
        <v>15</v>
      </c>
      <c r="C35" s="52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50" t="str">
        <f>B3</f>
        <v>Colin Morris Uncrystallised</v>
      </c>
      <c r="C38" s="50"/>
      <c r="D38" s="46" t="str">
        <f>E3</f>
        <v>Margaret Morris Uncrystallised</v>
      </c>
      <c r="E38" s="50" t="str">
        <f>H3</f>
        <v>Philip Morris</v>
      </c>
      <c r="F38" s="50"/>
      <c r="G38" s="46" t="str">
        <f>K3</f>
        <v>Stuart Morris</v>
      </c>
      <c r="H38" s="50" t="str">
        <f>N3</f>
        <v>Colin Morris Crystallised</v>
      </c>
      <c r="I38" s="50"/>
      <c r="J38" s="46" t="str">
        <f>Q3</f>
        <v>Margaret Morris Crystallised</v>
      </c>
      <c r="K38" s="32"/>
    </row>
    <row r="39" spans="1:11" ht="23.25" customHeight="1" x14ac:dyDescent="0.25">
      <c r="A39" s="30" t="s">
        <v>14</v>
      </c>
      <c r="B39" s="53">
        <f>C31/(C31+F31+I31+L31+O31+R31)</f>
        <v>0</v>
      </c>
      <c r="C39" s="53"/>
      <c r="D39" s="36">
        <f>F31/(C31+F31+I31+L31+O31+R31)</f>
        <v>0</v>
      </c>
      <c r="E39" s="53">
        <f>I31/(C31+F31+I31+L31+O31+R31)</f>
        <v>0.13589345975300812</v>
      </c>
      <c r="F39" s="53"/>
      <c r="G39" s="36">
        <f>L31/(C31+F31+I31+L31+O31+R31)</f>
        <v>6.3598601841588345E-2</v>
      </c>
      <c r="H39" s="53">
        <f>O31/(C31+F31+I31+L31+O31+R31)</f>
        <v>0.59086314766192016</v>
      </c>
      <c r="I39" s="53"/>
      <c r="J39" s="36">
        <f>R31/(C31+F31+I31+L31+O31+R31)</f>
        <v>0.20964479074348336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2" t="s">
        <v>16</v>
      </c>
      <c r="C42" s="52"/>
      <c r="D42" s="40">
        <f>SUM(Valuation!B21)</f>
        <v>159726</v>
      </c>
    </row>
    <row r="43" spans="1:11" ht="23.25" customHeight="1" x14ac:dyDescent="0.25"/>
    <row r="44" spans="1:11" ht="23.25" customHeight="1" x14ac:dyDescent="0.25">
      <c r="A44" s="30" t="s">
        <v>10</v>
      </c>
      <c r="B44" s="50" t="str">
        <f>B3</f>
        <v>Colin Morris Uncrystallised</v>
      </c>
      <c r="C44" s="50"/>
      <c r="D44" s="46" t="str">
        <f>E3</f>
        <v>Margaret Morris Uncrystallised</v>
      </c>
      <c r="E44" s="50" t="str">
        <f>H3</f>
        <v>Philip Morris</v>
      </c>
      <c r="F44" s="50"/>
      <c r="G44" s="46" t="str">
        <f>K3</f>
        <v>Stuart Morris</v>
      </c>
      <c r="H44" s="50" t="str">
        <f>N3</f>
        <v>Colin Morris Crystallised</v>
      </c>
      <c r="I44" s="50"/>
      <c r="J44" s="46" t="str">
        <f>Q3</f>
        <v>Margaret Morris Crystallised</v>
      </c>
    </row>
    <row r="45" spans="1:11" ht="23.25" customHeight="1" x14ac:dyDescent="0.25">
      <c r="A45" s="30" t="s">
        <v>17</v>
      </c>
      <c r="B45" s="51">
        <f>B39*D42</f>
        <v>0</v>
      </c>
      <c r="C45" s="51"/>
      <c r="D45" s="42">
        <f>D42*D39</f>
        <v>0</v>
      </c>
      <c r="E45" s="51">
        <f>E39*D42</f>
        <v>21705.718752508976</v>
      </c>
      <c r="F45" s="51"/>
      <c r="G45" s="42">
        <f>G39*D42</f>
        <v>10158.35027774954</v>
      </c>
      <c r="H45" s="51">
        <f>H39*D42</f>
        <v>94376.207123447864</v>
      </c>
      <c r="I45" s="51"/>
      <c r="J45" s="42">
        <f>J39*D42</f>
        <v>33485.723846293622</v>
      </c>
    </row>
    <row r="48" spans="1:11" x14ac:dyDescent="0.25">
      <c r="A48" t="s">
        <v>19</v>
      </c>
    </row>
  </sheetData>
  <mergeCells count="21">
    <mergeCell ref="Q3:R3"/>
    <mergeCell ref="B3:C3"/>
    <mergeCell ref="E3:F3"/>
    <mergeCell ref="H3:I3"/>
    <mergeCell ref="K3:L3"/>
    <mergeCell ref="N3:O3"/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cp:lastPrinted>2014-06-19T11:02:07Z</cp:lastPrinted>
  <dcterms:created xsi:type="dcterms:W3CDTF">2014-05-02T11:43:11Z</dcterms:created>
  <dcterms:modified xsi:type="dcterms:W3CDTF">2017-12-06T15:31:29Z</dcterms:modified>
</cp:coreProperties>
</file>