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B\Bromley and Orpington RBS\Benefits\Calcs\"/>
    </mc:Choice>
  </mc:AlternateContent>
  <bookViews>
    <workbookView xWindow="0" yWindow="0" windowWidth="19590" windowHeight="8910" activeTab="1" xr2:uid="{00000000-000D-0000-FFFF-FFFF00000000}"/>
  </bookViews>
  <sheets>
    <sheet name="Crystallisation" sheetId="1" r:id="rId1"/>
    <sheet name="Add Cry Calculator" sheetId="5" r:id="rId2"/>
    <sheet name="Example" sheetId="4" r:id="rId3"/>
    <sheet name="Sheet2" sheetId="2" r:id="rId4"/>
    <sheet name="Sheet3" sheetId="3" r:id="rId5"/>
  </sheets>
  <calcPr calcId="171027"/>
</workbook>
</file>

<file path=xl/calcChain.xml><?xml version="1.0" encoding="utf-8"?>
<calcChain xmlns="http://schemas.openxmlformats.org/spreadsheetml/2006/main">
  <c r="D7" i="1" l="1"/>
  <c r="D15" i="1"/>
  <c r="D14" i="1"/>
  <c r="D5" i="1"/>
  <c r="D29" i="5"/>
  <c r="D28" i="5"/>
  <c r="D27" i="5"/>
  <c r="D26" i="5"/>
  <c r="D25" i="5"/>
  <c r="D24" i="5"/>
  <c r="D30" i="5"/>
  <c r="D9" i="5"/>
  <c r="D16" i="5"/>
  <c r="D7" i="5"/>
  <c r="D17" i="5"/>
  <c r="D18" i="5"/>
  <c r="D15" i="5"/>
  <c r="D31" i="5"/>
  <c r="D13" i="4"/>
  <c r="D6" i="4"/>
  <c r="D14" i="4"/>
  <c r="D4" i="4"/>
  <c r="D13" i="1"/>
  <c r="D16" i="1"/>
  <c r="D15" i="4"/>
  <c r="D12" i="4"/>
</calcChain>
</file>

<file path=xl/sharedStrings.xml><?xml version="1.0" encoding="utf-8"?>
<sst xmlns="http://schemas.openxmlformats.org/spreadsheetml/2006/main" count="65" uniqueCount="31">
  <si>
    <t>Transfer Received:</t>
  </si>
  <si>
    <t>Round down for PCLS:</t>
  </si>
  <si>
    <t>25%:</t>
  </si>
  <si>
    <t>Residual Fund:</t>
  </si>
  <si>
    <t>Age:</t>
  </si>
  <si>
    <t>Sex:</t>
  </si>
  <si>
    <t>GAD:</t>
  </si>
  <si>
    <t>DOB:</t>
  </si>
  <si>
    <t>Gilt Yield:</t>
  </si>
  <si>
    <t>Max Income:</t>
  </si>
  <si>
    <t>Review Date:</t>
  </si>
  <si>
    <t>Drawdown Date:</t>
  </si>
  <si>
    <t>Total LTA on BCEs:</t>
  </si>
  <si>
    <t>LTA on BCE (PCLS):</t>
  </si>
  <si>
    <t>LTA on BCE 1 (funds for DD):</t>
  </si>
  <si>
    <t>Name</t>
  </si>
  <si>
    <t>Andy Johnson</t>
  </si>
  <si>
    <t>Male</t>
  </si>
  <si>
    <t>Scheme Value (prior to tv):</t>
  </si>
  <si>
    <t>Crystallised:</t>
  </si>
  <si>
    <t>Uncrystallised:</t>
  </si>
  <si>
    <t>Crystallised value:</t>
  </si>
  <si>
    <t>Revalue Existing Income From BCE1</t>
  </si>
  <si>
    <t>Recalculated Max Income on prev BCE:</t>
  </si>
  <si>
    <t>Total new Max Income:</t>
  </si>
  <si>
    <t>Residual Fund from this BCE:</t>
  </si>
  <si>
    <t>Enter the information in the green boxes and the red fields will automatically populate.</t>
  </si>
  <si>
    <t>LTA on BCE (funds for DD):</t>
  </si>
  <si>
    <t>Valuation</t>
  </si>
  <si>
    <t>Funds to be used at BCE:</t>
  </si>
  <si>
    <t>Paul Hampson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</si>
</sst>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0"/>
    <numFmt numFmtId="166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3" borderId="1" xfId="0" applyNumberFormat="1" applyFill="1" applyBorder="1"/>
    <xf numFmtId="9" fontId="0" fillId="4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9" fontId="0" fillId="3" borderId="1" xfId="0" applyNumberFormat="1" applyFill="1" applyBorder="1"/>
    <xf numFmtId="10" fontId="0" fillId="2" borderId="1" xfId="0" applyNumberFormat="1" applyFill="1" applyBorder="1"/>
    <xf numFmtId="0" fontId="1" fillId="5" borderId="0" xfId="0" applyFont="1" applyFill="1"/>
    <xf numFmtId="164" fontId="0" fillId="3" borderId="1" xfId="0" applyNumberFormat="1" applyFill="1" applyBorder="1" applyAlignment="1">
      <alignment horizontal="right"/>
    </xf>
    <xf numFmtId="0" fontId="1" fillId="2" borderId="0" xfId="0" applyFont="1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4" fontId="1" fillId="2" borderId="1" xfId="0" applyNumberFormat="1" applyFont="1" applyFill="1" applyBorder="1"/>
    <xf numFmtId="10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8"/>
  <sheetViews>
    <sheetView workbookViewId="0">
      <selection activeCell="D18" sqref="D18"/>
    </sheetView>
  </sheetViews>
  <sheetFormatPr defaultRowHeight="15" x14ac:dyDescent="0.25"/>
  <cols>
    <col min="3" max="3" width="25.28515625" bestFit="1" customWidth="1"/>
    <col min="4" max="4" width="13.5703125" style="1" customWidth="1"/>
  </cols>
  <sheetData>
    <row r="1" spans="3:7" x14ac:dyDescent="0.25">
      <c r="C1" s="11" t="s">
        <v>15</v>
      </c>
      <c r="D1" s="1" t="s">
        <v>30</v>
      </c>
    </row>
    <row r="3" spans="3:7" x14ac:dyDescent="0.25">
      <c r="C3" s="2" t="s">
        <v>28</v>
      </c>
      <c r="D3" s="3">
        <v>89632.21</v>
      </c>
    </row>
    <row r="4" spans="3:7" x14ac:dyDescent="0.25">
      <c r="C4" s="2" t="s">
        <v>29</v>
      </c>
      <c r="D4" s="3">
        <v>80000</v>
      </c>
    </row>
    <row r="5" spans="3:7" x14ac:dyDescent="0.25">
      <c r="C5" s="4" t="s">
        <v>2</v>
      </c>
      <c r="D5" s="5">
        <f>D4/4</f>
        <v>20000</v>
      </c>
    </row>
    <row r="6" spans="3:7" x14ac:dyDescent="0.25">
      <c r="C6" s="2" t="s">
        <v>1</v>
      </c>
      <c r="D6" s="3">
        <v>20000</v>
      </c>
    </row>
    <row r="7" spans="3:7" x14ac:dyDescent="0.25">
      <c r="C7" s="2" t="s">
        <v>3</v>
      </c>
      <c r="D7" s="6">
        <f>D4-D6</f>
        <v>60000</v>
      </c>
    </row>
    <row r="8" spans="3:7" x14ac:dyDescent="0.25">
      <c r="C8" s="2" t="s">
        <v>7</v>
      </c>
      <c r="D8" s="7">
        <v>22886</v>
      </c>
    </row>
    <row r="9" spans="3:7" x14ac:dyDescent="0.25">
      <c r="C9" s="2" t="s">
        <v>4</v>
      </c>
      <c r="D9" s="8">
        <v>55</v>
      </c>
    </row>
    <row r="10" spans="3:7" x14ac:dyDescent="0.25">
      <c r="C10" s="2" t="s">
        <v>5</v>
      </c>
      <c r="D10" s="12" t="s">
        <v>17</v>
      </c>
    </row>
    <row r="11" spans="3:7" hidden="1" x14ac:dyDescent="0.25">
      <c r="C11" s="2" t="s">
        <v>8</v>
      </c>
      <c r="D11" s="19"/>
    </row>
    <row r="12" spans="3:7" hidden="1" x14ac:dyDescent="0.25">
      <c r="C12" s="2" t="s">
        <v>6</v>
      </c>
      <c r="D12" s="3"/>
    </row>
    <row r="13" spans="3:7" hidden="1" x14ac:dyDescent="0.25">
      <c r="C13" s="2" t="s">
        <v>9</v>
      </c>
      <c r="D13" s="6">
        <f>ROUNDDOWN((((D12/1000)*D7)*150%), 2)</f>
        <v>0</v>
      </c>
    </row>
    <row r="14" spans="3:7" x14ac:dyDescent="0.25">
      <c r="C14" s="2" t="s">
        <v>13</v>
      </c>
      <c r="D14" s="10">
        <f>ROUNDDOWN((D6/1000000), 4)</f>
        <v>0.02</v>
      </c>
      <c r="F14" s="20"/>
      <c r="G14" s="20"/>
    </row>
    <row r="15" spans="3:7" x14ac:dyDescent="0.25">
      <c r="C15" s="2" t="s">
        <v>27</v>
      </c>
      <c r="D15" s="10">
        <f>ROUNDDOWN((D7/1000000), 4)</f>
        <v>0.06</v>
      </c>
    </row>
    <row r="16" spans="3:7" x14ac:dyDescent="0.25">
      <c r="C16" s="2" t="s">
        <v>12</v>
      </c>
      <c r="D16" s="10">
        <f>ROUNDDOWN((D14+D15), 4)</f>
        <v>0.08</v>
      </c>
    </row>
    <row r="17" spans="3:4" x14ac:dyDescent="0.25">
      <c r="C17" s="2" t="s">
        <v>11</v>
      </c>
      <c r="D17" s="7">
        <v>43045</v>
      </c>
    </row>
    <row r="18" spans="3:4" x14ac:dyDescent="0.25">
      <c r="C18" s="2" t="s">
        <v>10</v>
      </c>
      <c r="D18" s="7"/>
    </row>
  </sheetData>
  <conditionalFormatting sqref="D9">
    <cfRule type="cellIs" dxfId="1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31"/>
  <sheetViews>
    <sheetView tabSelected="1" workbookViewId="0">
      <selection activeCell="D32" sqref="D32"/>
    </sheetView>
  </sheetViews>
  <sheetFormatPr defaultRowHeight="15" x14ac:dyDescent="0.25"/>
  <cols>
    <col min="3" max="3" width="35.7109375" bestFit="1" customWidth="1"/>
    <col min="4" max="4" width="13.5703125" style="1" customWidth="1"/>
  </cols>
  <sheetData>
    <row r="1" spans="3:4" x14ac:dyDescent="0.25">
      <c r="C1" s="11" t="s">
        <v>15</v>
      </c>
    </row>
    <row r="3" spans="3:4" x14ac:dyDescent="0.25">
      <c r="C3" s="2" t="s">
        <v>18</v>
      </c>
      <c r="D3" s="3"/>
    </row>
    <row r="4" spans="3:4" x14ac:dyDescent="0.25">
      <c r="C4" s="2" t="s">
        <v>19</v>
      </c>
      <c r="D4" s="3"/>
    </row>
    <row r="5" spans="3:4" x14ac:dyDescent="0.25">
      <c r="C5" s="2" t="s">
        <v>20</v>
      </c>
      <c r="D5" s="3"/>
    </row>
    <row r="6" spans="3:4" x14ac:dyDescent="0.25">
      <c r="C6" s="2" t="s">
        <v>0</v>
      </c>
      <c r="D6" s="3"/>
    </row>
    <row r="7" spans="3:4" x14ac:dyDescent="0.25">
      <c r="C7" s="4" t="s">
        <v>2</v>
      </c>
      <c r="D7" s="5">
        <f>D6/4</f>
        <v>0</v>
      </c>
    </row>
    <row r="8" spans="3:4" x14ac:dyDescent="0.25">
      <c r="C8" s="2" t="s">
        <v>1</v>
      </c>
      <c r="D8" s="3"/>
    </row>
    <row r="9" spans="3:4" x14ac:dyDescent="0.25">
      <c r="C9" s="2" t="s">
        <v>25</v>
      </c>
      <c r="D9" s="6">
        <f>D6-D8</f>
        <v>0</v>
      </c>
    </row>
    <row r="10" spans="3:4" x14ac:dyDescent="0.25">
      <c r="C10" s="2" t="s">
        <v>7</v>
      </c>
      <c r="D10" s="7"/>
    </row>
    <row r="11" spans="3:4" x14ac:dyDescent="0.25">
      <c r="C11" s="2" t="s">
        <v>4</v>
      </c>
      <c r="D11" s="8"/>
    </row>
    <row r="12" spans="3:4" x14ac:dyDescent="0.25">
      <c r="C12" s="2" t="s">
        <v>5</v>
      </c>
      <c r="D12" s="12"/>
    </row>
    <row r="13" spans="3:4" x14ac:dyDescent="0.25">
      <c r="C13" s="2" t="s">
        <v>8</v>
      </c>
      <c r="D13" s="9"/>
    </row>
    <row r="14" spans="3:4" x14ac:dyDescent="0.25">
      <c r="C14" s="2" t="s">
        <v>6</v>
      </c>
      <c r="D14" s="3"/>
    </row>
    <row r="15" spans="3:4" x14ac:dyDescent="0.25">
      <c r="C15" s="2" t="s">
        <v>9</v>
      </c>
      <c r="D15" s="6">
        <f>ROUNDDOWN((((D14/1000)*D9)*150%), 2)</f>
        <v>0</v>
      </c>
    </row>
    <row r="16" spans="3:4" x14ac:dyDescent="0.25">
      <c r="C16" s="2" t="s">
        <v>13</v>
      </c>
      <c r="D16" s="10">
        <f>ROUNDDOWN((D8/1250000), 4)</f>
        <v>0</v>
      </c>
    </row>
    <row r="17" spans="3:4" x14ac:dyDescent="0.25">
      <c r="C17" s="2" t="s">
        <v>27</v>
      </c>
      <c r="D17" s="10">
        <f>ROUNDDOWN((D9/1250000), 4)</f>
        <v>0</v>
      </c>
    </row>
    <row r="18" spans="3:4" x14ac:dyDescent="0.25">
      <c r="C18" s="2" t="s">
        <v>12</v>
      </c>
      <c r="D18" s="10">
        <f>ROUNDDOWN((D16+D17), 4)</f>
        <v>0</v>
      </c>
    </row>
    <row r="19" spans="3:4" x14ac:dyDescent="0.25">
      <c r="C19" s="2" t="s">
        <v>11</v>
      </c>
      <c r="D19" s="7"/>
    </row>
    <row r="20" spans="3:4" x14ac:dyDescent="0.25">
      <c r="C20" s="2" t="s">
        <v>10</v>
      </c>
      <c r="D20" s="7"/>
    </row>
    <row r="22" spans="3:4" x14ac:dyDescent="0.25">
      <c r="C22" s="13" t="s">
        <v>22</v>
      </c>
    </row>
    <row r="24" spans="3:4" x14ac:dyDescent="0.25">
      <c r="C24" s="2" t="s">
        <v>21</v>
      </c>
      <c r="D24" s="6">
        <f>D4</f>
        <v>0</v>
      </c>
    </row>
    <row r="25" spans="3:4" x14ac:dyDescent="0.25">
      <c r="C25" s="2" t="s">
        <v>7</v>
      </c>
      <c r="D25" s="14">
        <f>D10</f>
        <v>0</v>
      </c>
    </row>
    <row r="26" spans="3:4" x14ac:dyDescent="0.25">
      <c r="C26" s="2" t="s">
        <v>4</v>
      </c>
      <c r="D26" s="15">
        <f>D11</f>
        <v>0</v>
      </c>
    </row>
    <row r="27" spans="3:4" x14ac:dyDescent="0.25">
      <c r="C27" s="2" t="s">
        <v>5</v>
      </c>
      <c r="D27" s="16">
        <f>D12</f>
        <v>0</v>
      </c>
    </row>
    <row r="28" spans="3:4" x14ac:dyDescent="0.25">
      <c r="C28" s="2" t="s">
        <v>8</v>
      </c>
      <c r="D28" s="17">
        <f>D13</f>
        <v>0</v>
      </c>
    </row>
    <row r="29" spans="3:4" x14ac:dyDescent="0.25">
      <c r="C29" s="2" t="s">
        <v>6</v>
      </c>
      <c r="D29" s="6">
        <f>D14</f>
        <v>0</v>
      </c>
    </row>
    <row r="30" spans="3:4" x14ac:dyDescent="0.25">
      <c r="C30" s="2" t="s">
        <v>23</v>
      </c>
      <c r="D30" s="6">
        <f>ROUNDDOWN((((D14/1000)*D24)*150%), 2)</f>
        <v>0</v>
      </c>
    </row>
    <row r="31" spans="3:4" x14ac:dyDescent="0.25">
      <c r="C31" s="2" t="s">
        <v>24</v>
      </c>
      <c r="D31" s="18">
        <f>D15+D30</f>
        <v>0</v>
      </c>
    </row>
  </sheetData>
  <conditionalFormatting sqref="D11">
    <cfRule type="cellIs" dxfId="0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17"/>
  <sheetViews>
    <sheetView workbookViewId="0">
      <selection activeCell="J9" sqref="J9"/>
    </sheetView>
  </sheetViews>
  <sheetFormatPr defaultRowHeight="15" x14ac:dyDescent="0.25"/>
  <cols>
    <col min="3" max="3" width="25.28515625" bestFit="1" customWidth="1"/>
    <col min="4" max="4" width="14.140625" style="1" customWidth="1"/>
  </cols>
  <sheetData>
    <row r="1" spans="3:7" x14ac:dyDescent="0.25">
      <c r="C1" s="11" t="s">
        <v>16</v>
      </c>
      <c r="G1" t="s">
        <v>26</v>
      </c>
    </row>
    <row r="3" spans="3:7" x14ac:dyDescent="0.25">
      <c r="C3" s="2" t="s">
        <v>0</v>
      </c>
      <c r="D3" s="3">
        <v>99999.47</v>
      </c>
    </row>
    <row r="4" spans="3:7" x14ac:dyDescent="0.25">
      <c r="C4" s="4" t="s">
        <v>2</v>
      </c>
      <c r="D4" s="5">
        <f>D3/4</f>
        <v>24999.8675</v>
      </c>
    </row>
    <row r="5" spans="3:7" x14ac:dyDescent="0.25">
      <c r="C5" s="2" t="s">
        <v>1</v>
      </c>
      <c r="D5" s="3">
        <v>24999.86</v>
      </c>
    </row>
    <row r="6" spans="3:7" x14ac:dyDescent="0.25">
      <c r="C6" s="2" t="s">
        <v>3</v>
      </c>
      <c r="D6" s="6">
        <f>D3-D5</f>
        <v>74999.61</v>
      </c>
    </row>
    <row r="7" spans="3:7" x14ac:dyDescent="0.25">
      <c r="C7" s="2" t="s">
        <v>7</v>
      </c>
      <c r="D7" s="7">
        <v>18264</v>
      </c>
    </row>
    <row r="8" spans="3:7" x14ac:dyDescent="0.25">
      <c r="C8" s="2" t="s">
        <v>4</v>
      </c>
      <c r="D8" s="8">
        <v>64</v>
      </c>
    </row>
    <row r="9" spans="3:7" x14ac:dyDescent="0.25">
      <c r="C9" s="2" t="s">
        <v>5</v>
      </c>
      <c r="D9" s="12" t="s">
        <v>17</v>
      </c>
    </row>
    <row r="10" spans="3:7" x14ac:dyDescent="0.25">
      <c r="C10" s="2" t="s">
        <v>8</v>
      </c>
      <c r="D10" s="9">
        <v>0.03</v>
      </c>
    </row>
    <row r="11" spans="3:7" x14ac:dyDescent="0.25">
      <c r="C11" s="2" t="s">
        <v>6</v>
      </c>
      <c r="D11" s="3">
        <v>49</v>
      </c>
    </row>
    <row r="12" spans="3:7" x14ac:dyDescent="0.25">
      <c r="C12" s="2" t="s">
        <v>9</v>
      </c>
      <c r="D12" s="6">
        <f>(((D11/1000)*D6)*150%)</f>
        <v>5512.4713350000002</v>
      </c>
    </row>
    <row r="13" spans="3:7" x14ac:dyDescent="0.25">
      <c r="C13" s="2" t="s">
        <v>13</v>
      </c>
      <c r="D13" s="10">
        <f>(D5/1250000)</f>
        <v>1.9999888E-2</v>
      </c>
    </row>
    <row r="14" spans="3:7" x14ac:dyDescent="0.25">
      <c r="C14" s="2" t="s">
        <v>14</v>
      </c>
      <c r="D14" s="10">
        <f>(D6/1250000)</f>
        <v>5.9999688000000002E-2</v>
      </c>
    </row>
    <row r="15" spans="3:7" x14ac:dyDescent="0.25">
      <c r="C15" s="2" t="s">
        <v>12</v>
      </c>
      <c r="D15" s="10">
        <f>D13+D14</f>
        <v>7.9999576000000003E-2</v>
      </c>
    </row>
    <row r="16" spans="3:7" x14ac:dyDescent="0.25">
      <c r="C16" s="2" t="s">
        <v>11</v>
      </c>
      <c r="D16" s="7">
        <v>41821</v>
      </c>
    </row>
    <row r="17" spans="3:4" x14ac:dyDescent="0.25">
      <c r="C17" s="2" t="s">
        <v>10</v>
      </c>
      <c r="D17" s="7">
        <v>42917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Crystallisation</vt:lpstr>
      <vt:lpstr>Add Cry Calculator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Paul Bennett</cp:lastModifiedBy>
  <cp:lastPrinted>2014-08-13T13:43:23Z</cp:lastPrinted>
  <dcterms:created xsi:type="dcterms:W3CDTF">2014-07-01T10:24:38Z</dcterms:created>
  <dcterms:modified xsi:type="dcterms:W3CDTF">2017-11-24T16:19:32Z</dcterms:modified>
</cp:coreProperties>
</file>