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Sheet1!$A$1:$L$50</definedName>
  </definedNames>
  <calcPr calcId="145621"/>
</workbook>
</file>

<file path=xl/calcChain.xml><?xml version="1.0" encoding="utf-8"?>
<calcChain xmlns="http://schemas.openxmlformats.org/spreadsheetml/2006/main">
  <c r="C36" i="1" l="1"/>
  <c r="C35" i="1"/>
  <c r="C46" i="1"/>
  <c r="G44" i="1" l="1"/>
  <c r="C48" i="1"/>
  <c r="C47" i="1"/>
  <c r="C50" i="1"/>
  <c r="G11" i="1" l="1"/>
  <c r="G21" i="1"/>
  <c r="L23" i="1"/>
  <c r="G12" i="1" s="1"/>
  <c r="G20" i="1"/>
  <c r="C32" i="1" s="1"/>
  <c r="C40" i="1" s="1"/>
  <c r="G22" i="1"/>
  <c r="G8" i="1" l="1"/>
  <c r="G15" i="1" s="1"/>
  <c r="G24" i="1"/>
  <c r="C22" i="1"/>
  <c r="C21" i="1"/>
  <c r="C20" i="1"/>
  <c r="C11" i="1"/>
  <c r="C10" i="1"/>
  <c r="C9" i="1"/>
  <c r="C8" i="1"/>
  <c r="C24" i="1" l="1"/>
  <c r="C15" i="1"/>
</calcChain>
</file>

<file path=xl/sharedStrings.xml><?xml version="1.0" encoding="utf-8"?>
<sst xmlns="http://schemas.openxmlformats.org/spreadsheetml/2006/main" count="72" uniqueCount="40">
  <si>
    <t>Brown Consulting Services SSAS</t>
  </si>
  <si>
    <t>Scheme Account 2010-11</t>
  </si>
  <si>
    <t>Return on Investments</t>
  </si>
  <si>
    <t>Contributions received (Oakland)</t>
  </si>
  <si>
    <t>Change in market value of Oakland shares</t>
  </si>
  <si>
    <t>Change in value of Artek shares</t>
  </si>
  <si>
    <t>Change in value of Brown Consulting shares</t>
  </si>
  <si>
    <t>Change in value of Novia account</t>
  </si>
  <si>
    <t>Bank interest</t>
  </si>
  <si>
    <t>Dividends</t>
  </si>
  <si>
    <t>Net increase in the fund during the year</t>
  </si>
  <si>
    <t>Novia</t>
  </si>
  <si>
    <t>Oakland shares (2227)</t>
  </si>
  <si>
    <t>Artek shares (5)</t>
  </si>
  <si>
    <t>Brown Consulting (50)</t>
  </si>
  <si>
    <t>Bank of Scotland</t>
  </si>
  <si>
    <t>Net Assets Total</t>
  </si>
  <si>
    <t>Net Assets of the Scheme as at 5 April 2011</t>
  </si>
  <si>
    <t>notes</t>
  </si>
  <si>
    <t>contributions ceased in march 2012 to comply with certificate for fixed protection</t>
  </si>
  <si>
    <t>Net Assets of the Scheme as at 5 April 2012</t>
  </si>
  <si>
    <t>interest</t>
  </si>
  <si>
    <t>April</t>
  </si>
  <si>
    <t>May</t>
  </si>
  <si>
    <t>July</t>
  </si>
  <si>
    <t>Oakland value</t>
  </si>
  <si>
    <t>Scheme Account 2011-12</t>
  </si>
  <si>
    <t>June</t>
  </si>
  <si>
    <t>August</t>
  </si>
  <si>
    <t>September</t>
  </si>
  <si>
    <t>October</t>
  </si>
  <si>
    <t>November</t>
  </si>
  <si>
    <t>December</t>
  </si>
  <si>
    <t>Jan</t>
  </si>
  <si>
    <t>Feb</t>
  </si>
  <si>
    <t>March</t>
  </si>
  <si>
    <t>Scheme Account 2012-13</t>
  </si>
  <si>
    <t>co-funds</t>
  </si>
  <si>
    <t>Change in value of co-funds</t>
  </si>
  <si>
    <t>Net Assets of the Scheme as at 5 April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</si>
</sst>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42" formatCode="_-&quot;£&quot;* #,##0_-;\-&quot;£&quot;* #,##0_-;_-&quot;£&quot;* &quot;-&quot;_-;_-@_-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</cellStyleXfs>
  <cellXfs count="10">
    <xf numFmtId="0" fontId="0" fillId="0" borderId="0" xfId="0"/>
    <xf numFmtId="42" fontId="0" fillId="0" borderId="0" xfId="0" applyNumberFormat="1"/>
    <xf numFmtId="0" fontId="4" fillId="0" borderId="0" xfId="0" applyFont="1"/>
    <xf numFmtId="0" fontId="2" fillId="0" borderId="2" xfId="2"/>
    <xf numFmtId="0" fontId="1" fillId="0" borderId="1" xfId="1"/>
    <xf numFmtId="0" fontId="3" fillId="0" borderId="3" xfId="3"/>
    <xf numFmtId="0" fontId="4" fillId="0" borderId="4" xfId="4"/>
    <xf numFmtId="42" fontId="3" fillId="0" borderId="3" xfId="3" applyNumberFormat="1"/>
    <xf numFmtId="42" fontId="4" fillId="0" borderId="4" xfId="4" applyNumberFormat="1"/>
    <xf numFmtId="6" fontId="0" fillId="0" borderId="0" xfId="0" applyNumberFormat="1"/>
  </cellXfs>
  <cellStyles count="5">
    <cellStyle name="Heading 1" xfId="1" builtinId="16"/>
    <cellStyle name="Heading 2" xfId="2" builtinId="17"/>
    <cellStyle name="Heading 3" xfId="3" builtinId="18"/>
    <cellStyle name="Normal" xfId="0" builtinId="0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workbookViewId="0">
      <selection activeCell="L50" sqref="A1:L50"/>
    </sheetView>
  </sheetViews>
  <sheetFormatPr defaultRowHeight="15" x14ac:dyDescent="0.25"/>
  <cols>
    <col min="1" max="1" width="31.140625" bestFit="1" customWidth="1"/>
    <col min="3" max="3" width="11.5703125" bestFit="1" customWidth="1"/>
    <col min="5" max="5" width="40.42578125" bestFit="1" customWidth="1"/>
    <col min="7" max="7" width="13.7109375" bestFit="1" customWidth="1"/>
    <col min="12" max="12" width="10.140625" bestFit="1" customWidth="1"/>
  </cols>
  <sheetData>
    <row r="1" spans="1:12" ht="20.25" thickBot="1" x14ac:dyDescent="0.35">
      <c r="A1" s="4" t="s">
        <v>0</v>
      </c>
      <c r="B1" s="4"/>
      <c r="C1" s="4"/>
      <c r="E1" s="4" t="s">
        <v>0</v>
      </c>
      <c r="F1" s="4"/>
      <c r="G1" s="4"/>
      <c r="H1" t="s">
        <v>18</v>
      </c>
    </row>
    <row r="2" spans="1:12" ht="15.75" thickTop="1" x14ac:dyDescent="0.25"/>
    <row r="3" spans="1:12" ht="18" thickBot="1" x14ac:dyDescent="0.35">
      <c r="A3" s="3" t="s">
        <v>1</v>
      </c>
      <c r="B3" s="3"/>
      <c r="C3" s="3"/>
      <c r="E3" s="3" t="s">
        <v>26</v>
      </c>
      <c r="F3" s="3"/>
      <c r="G3" s="3"/>
    </row>
    <row r="4" spans="1:12" ht="15.75" thickTop="1" x14ac:dyDescent="0.25"/>
    <row r="5" spans="1:12" ht="15.75" thickBot="1" x14ac:dyDescent="0.3">
      <c r="A5" s="5" t="s">
        <v>3</v>
      </c>
      <c r="B5" s="5"/>
      <c r="C5" s="7">
        <v>9163.14</v>
      </c>
      <c r="E5" s="5" t="s">
        <v>3</v>
      </c>
      <c r="F5" s="5"/>
      <c r="G5" s="7">
        <v>8758.18</v>
      </c>
      <c r="H5" t="s">
        <v>19</v>
      </c>
    </row>
    <row r="6" spans="1:12" x14ac:dyDescent="0.25">
      <c r="A6" s="2"/>
      <c r="C6" s="1"/>
      <c r="E6" s="2"/>
      <c r="G6" s="1"/>
    </row>
    <row r="7" spans="1:12" ht="15.75" thickBot="1" x14ac:dyDescent="0.3">
      <c r="A7" s="5" t="s">
        <v>2</v>
      </c>
      <c r="B7" s="5"/>
      <c r="C7" s="7"/>
      <c r="E7" s="5" t="s">
        <v>2</v>
      </c>
      <c r="F7" s="5"/>
      <c r="G7" s="7"/>
    </row>
    <row r="8" spans="1:12" x14ac:dyDescent="0.25">
      <c r="A8" t="s">
        <v>4</v>
      </c>
      <c r="C8" s="1">
        <f>1371000-673000</f>
        <v>698000</v>
      </c>
      <c r="E8" t="s">
        <v>4</v>
      </c>
      <c r="G8" s="1">
        <f>SUM(G20-C20)</f>
        <v>169286.39999999991</v>
      </c>
      <c r="J8" t="s">
        <v>25</v>
      </c>
      <c r="L8" s="9">
        <v>5136000</v>
      </c>
    </row>
    <row r="9" spans="1:12" x14ac:dyDescent="0.25">
      <c r="A9" t="s">
        <v>5</v>
      </c>
      <c r="C9" s="1">
        <f>-25000+12500</f>
        <v>-12500</v>
      </c>
      <c r="E9" t="s">
        <v>5</v>
      </c>
      <c r="G9" s="1">
        <v>0</v>
      </c>
    </row>
    <row r="10" spans="1:12" x14ac:dyDescent="0.25">
      <c r="A10" t="s">
        <v>6</v>
      </c>
      <c r="C10" s="1">
        <f>4000-5000</f>
        <v>-1000</v>
      </c>
      <c r="E10" t="s">
        <v>6</v>
      </c>
      <c r="G10" s="1">
        <v>0</v>
      </c>
      <c r="J10" t="s">
        <v>21</v>
      </c>
    </row>
    <row r="11" spans="1:12" x14ac:dyDescent="0.25">
      <c r="A11" t="s">
        <v>7</v>
      </c>
      <c r="C11" s="1">
        <f>274726.01-(220580+40000)</f>
        <v>14146.010000000009</v>
      </c>
      <c r="E11" t="s">
        <v>7</v>
      </c>
      <c r="G11" s="1">
        <f>SUM(G19-C19)</f>
        <v>-4421.3099999999977</v>
      </c>
      <c r="J11" t="s">
        <v>22</v>
      </c>
      <c r="L11">
        <v>2.1800000000000002</v>
      </c>
    </row>
    <row r="12" spans="1:12" x14ac:dyDescent="0.25">
      <c r="A12" t="s">
        <v>8</v>
      </c>
      <c r="C12" s="1">
        <v>6</v>
      </c>
      <c r="E12" t="s">
        <v>8</v>
      </c>
      <c r="G12" s="1">
        <f>L23</f>
        <v>91.669999999999987</v>
      </c>
      <c r="J12" t="s">
        <v>23</v>
      </c>
      <c r="L12">
        <v>2.4900000000000002</v>
      </c>
    </row>
    <row r="13" spans="1:12" x14ac:dyDescent="0.25">
      <c r="A13" t="s">
        <v>9</v>
      </c>
      <c r="C13" s="1">
        <v>77522.39</v>
      </c>
      <c r="E13" t="s">
        <v>9</v>
      </c>
      <c r="G13" s="1">
        <v>67381.289999999994</v>
      </c>
      <c r="J13" t="s">
        <v>27</v>
      </c>
      <c r="L13">
        <v>7.35</v>
      </c>
    </row>
    <row r="14" spans="1:12" x14ac:dyDescent="0.25">
      <c r="C14" s="1"/>
      <c r="G14" s="1"/>
      <c r="J14" t="s">
        <v>24</v>
      </c>
      <c r="L14">
        <v>7.18</v>
      </c>
    </row>
    <row r="15" spans="1:12" ht="15.75" thickBot="1" x14ac:dyDescent="0.3">
      <c r="A15" s="6" t="s">
        <v>10</v>
      </c>
      <c r="B15" s="6"/>
      <c r="C15" s="8">
        <f>SUM(C5:C14)</f>
        <v>785337.54</v>
      </c>
      <c r="E15" s="6" t="s">
        <v>10</v>
      </c>
      <c r="F15" s="6"/>
      <c r="G15" s="8">
        <f>SUM(G5:G14)</f>
        <v>241096.22999999992</v>
      </c>
      <c r="J15" t="s">
        <v>28</v>
      </c>
      <c r="L15">
        <v>8.25</v>
      </c>
    </row>
    <row r="16" spans="1:12" ht="15.75" thickTop="1" x14ac:dyDescent="0.25">
      <c r="C16" s="1"/>
      <c r="G16" s="1"/>
      <c r="J16" t="s">
        <v>29</v>
      </c>
      <c r="L16">
        <v>7.57</v>
      </c>
    </row>
    <row r="17" spans="1:12" ht="15.75" thickBot="1" x14ac:dyDescent="0.3">
      <c r="A17" s="5" t="s">
        <v>17</v>
      </c>
      <c r="B17" s="5"/>
      <c r="C17" s="7"/>
      <c r="E17" s="5" t="s">
        <v>20</v>
      </c>
      <c r="F17" s="5"/>
      <c r="G17" s="7"/>
      <c r="J17" t="s">
        <v>30</v>
      </c>
      <c r="L17">
        <v>7.88</v>
      </c>
    </row>
    <row r="18" spans="1:12" x14ac:dyDescent="0.25">
      <c r="A18" t="s">
        <v>15</v>
      </c>
      <c r="C18" s="1">
        <v>87061</v>
      </c>
      <c r="E18" t="s">
        <v>15</v>
      </c>
      <c r="G18" s="1">
        <v>163860.51999999999</v>
      </c>
      <c r="J18" t="s">
        <v>31</v>
      </c>
      <c r="L18">
        <v>7.69</v>
      </c>
    </row>
    <row r="19" spans="1:12" x14ac:dyDescent="0.25">
      <c r="A19" t="s">
        <v>11</v>
      </c>
      <c r="C19" s="1">
        <v>274726.01</v>
      </c>
      <c r="E19" t="s">
        <v>11</v>
      </c>
      <c r="G19" s="1">
        <v>270304.7</v>
      </c>
      <c r="J19" t="s">
        <v>32</v>
      </c>
      <c r="L19">
        <v>7.77</v>
      </c>
    </row>
    <row r="20" spans="1:12" x14ac:dyDescent="0.25">
      <c r="A20" t="s">
        <v>12</v>
      </c>
      <c r="C20" s="1">
        <f>0.3*4570000</f>
        <v>1371000</v>
      </c>
      <c r="E20" t="s">
        <v>12</v>
      </c>
      <c r="G20" s="1">
        <f>SUM(L8*0.2999)</f>
        <v>1540286.4</v>
      </c>
      <c r="J20" t="s">
        <v>33</v>
      </c>
      <c r="L20">
        <v>8.35</v>
      </c>
    </row>
    <row r="21" spans="1:12" x14ac:dyDescent="0.25">
      <c r="A21" t="s">
        <v>13</v>
      </c>
      <c r="C21" s="1">
        <f>0.05*250000</f>
        <v>12500</v>
      </c>
      <c r="E21" t="s">
        <v>13</v>
      </c>
      <c r="G21" s="1">
        <f>0.05*250000</f>
        <v>12500</v>
      </c>
      <c r="J21" t="s">
        <v>34</v>
      </c>
      <c r="L21">
        <v>11.49</v>
      </c>
    </row>
    <row r="22" spans="1:12" x14ac:dyDescent="0.25">
      <c r="A22" t="s">
        <v>14</v>
      </c>
      <c r="C22" s="1">
        <f>0.05*80000</f>
        <v>4000</v>
      </c>
      <c r="E22" t="s">
        <v>14</v>
      </c>
      <c r="G22" s="1">
        <f>0.05*80000</f>
        <v>4000</v>
      </c>
      <c r="J22" t="s">
        <v>35</v>
      </c>
      <c r="L22">
        <v>13.47</v>
      </c>
    </row>
    <row r="23" spans="1:12" x14ac:dyDescent="0.25">
      <c r="C23" s="1"/>
      <c r="G23" s="1"/>
      <c r="L23">
        <f>SUM(L11:L22)</f>
        <v>91.669999999999987</v>
      </c>
    </row>
    <row r="24" spans="1:12" ht="15.75" thickBot="1" x14ac:dyDescent="0.3">
      <c r="A24" s="6" t="s">
        <v>16</v>
      </c>
      <c r="B24" s="6"/>
      <c r="C24" s="8">
        <f>SUM(C18:C23)</f>
        <v>1749287.01</v>
      </c>
      <c r="E24" s="6" t="s">
        <v>16</v>
      </c>
      <c r="F24" s="6"/>
      <c r="G24" s="8">
        <f>SUM(G18:G23)</f>
        <v>1990951.6199999999</v>
      </c>
    </row>
    <row r="25" spans="1:12" ht="15.75" thickTop="1" x14ac:dyDescent="0.25">
      <c r="C25" s="1"/>
    </row>
    <row r="26" spans="1:12" x14ac:dyDescent="0.25">
      <c r="C26" s="1"/>
    </row>
    <row r="27" spans="1:12" ht="18" thickBot="1" x14ac:dyDescent="0.35">
      <c r="A27" s="3" t="s">
        <v>36</v>
      </c>
      <c r="B27" s="3"/>
      <c r="C27" s="3"/>
    </row>
    <row r="28" spans="1:12" ht="15.75" thickTop="1" x14ac:dyDescent="0.25">
      <c r="E28" t="s">
        <v>25</v>
      </c>
      <c r="G28" s="9">
        <v>6950000</v>
      </c>
    </row>
    <row r="29" spans="1:12" ht="15.75" thickBot="1" x14ac:dyDescent="0.3">
      <c r="A29" s="5" t="s">
        <v>3</v>
      </c>
      <c r="B29" s="5"/>
      <c r="C29" s="7">
        <v>0</v>
      </c>
    </row>
    <row r="30" spans="1:12" x14ac:dyDescent="0.25">
      <c r="A30" s="2"/>
      <c r="C30" s="1"/>
    </row>
    <row r="31" spans="1:12" ht="15.75" thickBot="1" x14ac:dyDescent="0.3">
      <c r="A31" s="5" t="s">
        <v>2</v>
      </c>
      <c r="B31" s="5"/>
      <c r="C31" s="7"/>
    </row>
    <row r="32" spans="1:12" x14ac:dyDescent="0.25">
      <c r="A32" t="s">
        <v>4</v>
      </c>
      <c r="C32" s="1">
        <f>SUM(C46-G20)</f>
        <v>544018.60000000009</v>
      </c>
    </row>
    <row r="33" spans="1:7" x14ac:dyDescent="0.25">
      <c r="A33" t="s">
        <v>5</v>
      </c>
      <c r="C33" s="1">
        <v>0</v>
      </c>
    </row>
    <row r="34" spans="1:7" x14ac:dyDescent="0.25">
      <c r="A34" t="s">
        <v>6</v>
      </c>
      <c r="C34" s="1">
        <v>0</v>
      </c>
    </row>
    <row r="35" spans="1:7" x14ac:dyDescent="0.25">
      <c r="A35" t="s">
        <v>38</v>
      </c>
      <c r="C35" s="1">
        <f>C45</f>
        <v>534147.66</v>
      </c>
    </row>
    <row r="36" spans="1:7" x14ac:dyDescent="0.25">
      <c r="A36" t="s">
        <v>7</v>
      </c>
      <c r="C36" s="1">
        <f>-G19</f>
        <v>-270304.7</v>
      </c>
    </row>
    <row r="37" spans="1:7" x14ac:dyDescent="0.25">
      <c r="A37" t="s">
        <v>8</v>
      </c>
      <c r="C37" s="1">
        <v>79.959999999999994</v>
      </c>
    </row>
    <row r="38" spans="1:7" x14ac:dyDescent="0.25">
      <c r="A38" t="s">
        <v>9</v>
      </c>
      <c r="C38" s="1">
        <v>89474.5</v>
      </c>
    </row>
    <row r="39" spans="1:7" x14ac:dyDescent="0.25">
      <c r="C39" s="1"/>
    </row>
    <row r="40" spans="1:7" ht="15.75" thickBot="1" x14ac:dyDescent="0.3">
      <c r="A40" s="6" t="s">
        <v>10</v>
      </c>
      <c r="B40" s="6"/>
      <c r="C40" s="8">
        <f>SUM(C29:C39)</f>
        <v>897416.02000000025</v>
      </c>
    </row>
    <row r="41" spans="1:7" ht="15.75" thickTop="1" x14ac:dyDescent="0.25">
      <c r="C41" s="1"/>
    </row>
    <row r="42" spans="1:7" ht="15.75" thickBot="1" x14ac:dyDescent="0.3">
      <c r="A42" s="5" t="s">
        <v>39</v>
      </c>
      <c r="B42" s="5"/>
      <c r="C42" s="7"/>
    </row>
    <row r="43" spans="1:7" x14ac:dyDescent="0.25">
      <c r="A43" t="s">
        <v>15</v>
      </c>
      <c r="C43" s="1">
        <v>25704.77</v>
      </c>
    </row>
    <row r="44" spans="1:7" x14ac:dyDescent="0.25">
      <c r="A44" t="s">
        <v>11</v>
      </c>
      <c r="C44" s="1">
        <v>0</v>
      </c>
      <c r="G44">
        <f>SUM(G31:G43)</f>
        <v>0</v>
      </c>
    </row>
    <row r="45" spans="1:7" x14ac:dyDescent="0.25">
      <c r="A45" t="s">
        <v>37</v>
      </c>
      <c r="C45" s="1">
        <v>534147.66</v>
      </c>
    </row>
    <row r="46" spans="1:7" x14ac:dyDescent="0.25">
      <c r="A46" t="s">
        <v>12</v>
      </c>
      <c r="C46" s="1">
        <f>SUM(G28*0.2999)</f>
        <v>2084305</v>
      </c>
    </row>
    <row r="47" spans="1:7" x14ac:dyDescent="0.25">
      <c r="A47" t="s">
        <v>13</v>
      </c>
      <c r="C47" s="1">
        <f>0.05*250000</f>
        <v>12500</v>
      </c>
    </row>
    <row r="48" spans="1:7" x14ac:dyDescent="0.25">
      <c r="A48" t="s">
        <v>14</v>
      </c>
      <c r="C48" s="1">
        <f>0.05*80000</f>
        <v>4000</v>
      </c>
    </row>
    <row r="49" spans="1:3" x14ac:dyDescent="0.25">
      <c r="C49" s="1"/>
    </row>
    <row r="50" spans="1:3" ht="15.75" thickBot="1" x14ac:dyDescent="0.3">
      <c r="A50" s="6" t="s">
        <v>16</v>
      </c>
      <c r="B50" s="6"/>
      <c r="C50" s="8">
        <f>SUM(C43:C49)</f>
        <v>2660657.4300000002</v>
      </c>
    </row>
    <row r="51" spans="1:3" ht="15.75" thickTop="1" x14ac:dyDescent="0.25"/>
  </sheetData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Davis</dc:creator>
  <cp:lastModifiedBy>User</cp:lastModifiedBy>
  <cp:lastPrinted>2013-12-05T09:33:42Z</cp:lastPrinted>
  <dcterms:created xsi:type="dcterms:W3CDTF">2012-01-27T11:50:59Z</dcterms:created>
  <dcterms:modified xsi:type="dcterms:W3CDTF">2013-12-05T09:34:52Z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-1534737820</vt:i4>
  </property>
  <property fmtid="{D5CDD505-2E9C-101B-9397-08002B2CF9AE}" pid="3" name="_NewReviewCycle">
    <vt:lpwstr/>
  </property>
  <property fmtid="{D5CDD505-2E9C-101B-9397-08002B2CF9AE}" pid="4" name="_EmailSubject">
    <vt:lpwstr>Pension Scheme Tax Return to HMRC - DUE</vt:lpwstr>
  </property>
  <property fmtid="{D5CDD505-2E9C-101B-9397-08002B2CF9AE}" pid="5" name="_AuthorEmail">
    <vt:lpwstr>jb@oakland.co.uk</vt:lpwstr>
  </property>
  <property fmtid="{D5CDD505-2E9C-101B-9397-08002B2CF9AE}" pid="6" name="_AuthorEmailDisplayName">
    <vt:lpwstr>Jenny Brown</vt:lpwstr>
  </property>
  <property fmtid="{D5CDD505-2E9C-101B-9397-08002B2CF9AE}" pid="7" name="_PreviousAdHocReviewCycleID">
    <vt:i4>446946513</vt:i4>
  </property>
  <property fmtid="{D5CDD505-2E9C-101B-9397-08002B2CF9AE}" pid="8" name="_ReviewingToolsShownOnce">
    <vt:lpwstr/>
  </property>
</Properties>
</file>