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Clients Pension Practitioner\C\Carlton James Retirement Fund\Inbound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0" i="1"/>
  <c r="F19" i="1"/>
  <c r="F12" i="1"/>
  <c r="F10" i="1"/>
  <c r="F9" i="1"/>
  <c r="F6" i="1"/>
  <c r="F5" i="1"/>
  <c r="E4" i="1" l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l="1"/>
  <c r="E50" i="1" s="1"/>
  <c r="E51" i="1" s="1"/>
  <c r="E52" i="1" s="1"/>
  <c r="E53" i="1" s="1"/>
  <c r="E54" i="1" s="1"/>
  <c r="E55" i="1" s="1"/>
  <c r="E56" i="1" s="1"/>
</calcChain>
</file>

<file path=xl/sharedStrings.xml><?xml version="1.0" encoding="utf-8"?>
<sst xmlns="http://schemas.openxmlformats.org/spreadsheetml/2006/main" count="136" uniqueCount="80">
  <si>
    <t>DATE</t>
  </si>
  <si>
    <t>MONEY OUT</t>
  </si>
  <si>
    <t>MONEY IN</t>
  </si>
  <si>
    <t>BALANCE</t>
  </si>
  <si>
    <t>UNCNECTED3PTYLRE</t>
  </si>
  <si>
    <t>JUAL EDMAN ADMIN FEE</t>
  </si>
  <si>
    <t>ATICUS LAW CLIENT A/C</t>
  </si>
  <si>
    <t>HS HOTELS LTD</t>
  </si>
  <si>
    <t>MR A EDWARDS FLEX DRAWDOWN</t>
  </si>
  <si>
    <t>YAN KADIS REGULATORY LEGAL</t>
  </si>
  <si>
    <t>INTEREST</t>
  </si>
  <si>
    <t>YAN KADIS PENSION</t>
  </si>
  <si>
    <t>HLAM SIPP</t>
  </si>
  <si>
    <t>FOREIGN CURRENCY DIRECT PLC</t>
  </si>
  <si>
    <t>RA HOLMES SET UP 1ST YR ADMIN AND TRANSFER</t>
  </si>
  <si>
    <t>FEES FOR WWP TRUSTEE SCHEME</t>
  </si>
  <si>
    <t>CARLTON JAMES BROKER FEE</t>
  </si>
  <si>
    <t>ODY COMMITMENT FEE FYCAL INVESTMENT GROUP</t>
  </si>
  <si>
    <t>PROPERTATION LTD PREF SHARE PURCHASE</t>
  </si>
  <si>
    <t>ATICUS LAW LTD</t>
  </si>
  <si>
    <t>LOAN COMPLETION FEE MR R A HOLMES</t>
  </si>
  <si>
    <t>LOAN REPAYMENT</t>
  </si>
  <si>
    <t>KNM HOLDINGS LTD</t>
  </si>
  <si>
    <t>KNM HOLDINGS LTD LOAN PAYMENT</t>
  </si>
  <si>
    <t xml:space="preserve">KNM HOLDINGS LTD   </t>
  </si>
  <si>
    <t>LOAN ARRANGEMENT FEE</t>
  </si>
  <si>
    <t>MISS RENATA LANZONI</t>
  </si>
  <si>
    <t>FOREIGN CURRENCY DIRECT PLC, REF EDWA 84861</t>
  </si>
  <si>
    <t>INTEGRATED FINANCIAL ARRANGEMENT</t>
  </si>
  <si>
    <t>SET UP AND ANNUAL ADMIN KAREN WINTER</t>
  </si>
  <si>
    <t>CLEARWATER VEHICLES LTD PREF SHARE PURCHASE</t>
  </si>
  <si>
    <t xml:space="preserve">RA HOLMES SET UP 1ST YR ADMIN </t>
  </si>
  <si>
    <t>RA HOLMES SET UP 1ST YR ADMIN</t>
  </si>
  <si>
    <t>PP SET UP JULIAN TEICHT</t>
  </si>
  <si>
    <t>RENATA LANZONI</t>
  </si>
  <si>
    <t>CARLTON JAMES PREF SHARE ISSUE FEE</t>
  </si>
  <si>
    <t>PP ADMIN JULIAN TEICHT</t>
  </si>
  <si>
    <t>TRANSACT CJRF AJ MS</t>
  </si>
  <si>
    <t>PP SET UP FEE ASHNI JOSHI</t>
  </si>
  <si>
    <t>ADMIN FEE ASHNI JOSHI</t>
  </si>
  <si>
    <t>FOREIGN CURRENCY DIRECT PLC PRIV 78845</t>
  </si>
  <si>
    <t>DESCRIPTION - METRO BANK</t>
  </si>
  <si>
    <t>DESCRIPTION FOR TAX RETURN</t>
  </si>
  <si>
    <t>O/B</t>
  </si>
  <si>
    <t>FEE</t>
  </si>
  <si>
    <t>SKYWATCH INN</t>
  </si>
  <si>
    <t>TRANSFER-IN</t>
  </si>
  <si>
    <t>CLOSING BALANCE</t>
  </si>
  <si>
    <t>3RD PARTY LOAN</t>
  </si>
  <si>
    <t>UNCONNECTED 3RD PARTY LOAN REPAYMENT TO V&amp;P PROPERTY PENSION FUND</t>
  </si>
  <si>
    <t>TRANSFER-OUT TO TITAN FUNDING TRUSTEE SCHEME</t>
  </si>
  <si>
    <t>TRANSFER-IN FOR ANDREW ODY</t>
  </si>
  <si>
    <t>PREFERENCE SHARE PURCHASE - PROPERATION LTD (A ODY)</t>
  </si>
  <si>
    <t>3RD PARTY LOAN REPAYMENT</t>
  </si>
  <si>
    <t>3RD PARTY UNCONNECTED LOAN</t>
  </si>
  <si>
    <t>PREFERENCE SHARE PURCHASE - CLEARWATER VEHICLES LTD</t>
  </si>
  <si>
    <t>3RD PARTY UNCONNECTED LOAN REPAYMENT</t>
  </si>
  <si>
    <t>PENSION INCOME - FLEXI DRAWDOWN MR A EDWARDS</t>
  </si>
  <si>
    <t>CARLTON JAMES RETIREMENT FUND</t>
  </si>
  <si>
    <t>This was a Flexable income drawdown by Mr Alan Edwards</t>
  </si>
  <si>
    <t>This was a Loan to V &amp; P Property Pension Fund</t>
  </si>
  <si>
    <t>This was a loan to HS Hotels Ltd, Articus Law were the acting legals</t>
  </si>
  <si>
    <t>HS Hotels Ltd Loan repayment to Alan Edwards Aticus Law are the acting legals</t>
  </si>
  <si>
    <t>V &amp; P Property Pension Fund Loan Repayment to Mr Alan edwards</t>
  </si>
  <si>
    <t>Loan Repayment to Alan Edwards</t>
  </si>
  <si>
    <t>Karen Winter transfer in</t>
  </si>
  <si>
    <t>Alan Edwards Skywatch Investmentt</t>
  </si>
  <si>
    <t>Karen winter Preference Share Issue</t>
  </si>
  <si>
    <t>Mr Julian Teicht Transfer in</t>
  </si>
  <si>
    <t>Alan Edwards Loan repayment to Renata Lanzoni</t>
  </si>
  <si>
    <t>3rd Party Loan to Renata Lanzoni</t>
  </si>
  <si>
    <t>Mr Ashni Joshi Transfer In</t>
  </si>
  <si>
    <t>Mr Julian Teicht Skywatch Inn Investment</t>
  </si>
  <si>
    <t>HS Hotels Loan Set up fee</t>
  </si>
  <si>
    <t>Alan Edwards Loan Set up fee for Renata Lanzoni</t>
  </si>
  <si>
    <t>Andy Ody Skywatch Inn Investment</t>
  </si>
  <si>
    <t>Andy Ody (Properation Ltd) Preference Share issue fee</t>
  </si>
  <si>
    <t>Julian Teicht (Carian Limited) Prefence Share Issue Charge</t>
  </si>
  <si>
    <t>Skywatch Inn Investment Commitment Fee</t>
  </si>
  <si>
    <t>3rd party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</si>
</sst>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7" fontId="0" fillId="0" borderId="0" xfId="0" applyNumberFormat="1"/>
    <xf numFmtId="44" fontId="0" fillId="0" borderId="0" xfId="1" applyFont="1"/>
    <xf numFmtId="44" fontId="3" fillId="0" borderId="0" xfId="1" applyFont="1"/>
    <xf numFmtId="0" fontId="3" fillId="0" borderId="0" xfId="0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selection activeCell="G6" sqref="G6"/>
    </sheetView>
  </sheetViews>
  <sheetFormatPr defaultRowHeight="15" x14ac:dyDescent="0.25"/>
  <cols>
    <col min="2" max="3" width="12.5703125" style="2" bestFit="1" customWidth="1"/>
    <col min="4" max="4" width="45.140625" bestFit="1" customWidth="1"/>
    <col min="5" max="6" width="12.42578125" style="2" customWidth="1"/>
    <col min="7" max="7" width="58.28515625" customWidth="1"/>
  </cols>
  <sheetData>
    <row r="1" spans="1:8" s="4" customFormat="1" x14ac:dyDescent="0.25">
      <c r="A1" s="4" t="s">
        <v>58</v>
      </c>
      <c r="B1" s="3"/>
      <c r="C1" s="3"/>
      <c r="E1" s="3"/>
      <c r="F1" s="3"/>
    </row>
    <row r="2" spans="1:8" s="4" customFormat="1" x14ac:dyDescent="0.25">
      <c r="A2" s="4" t="s">
        <v>0</v>
      </c>
      <c r="B2" s="3" t="s">
        <v>1</v>
      </c>
      <c r="C2" s="3" t="s">
        <v>2</v>
      </c>
      <c r="D2" s="4" t="s">
        <v>41</v>
      </c>
      <c r="E2" s="3" t="s">
        <v>3</v>
      </c>
      <c r="F2" s="3"/>
      <c r="G2" s="3" t="s">
        <v>42</v>
      </c>
    </row>
    <row r="3" spans="1:8" x14ac:dyDescent="0.25">
      <c r="A3" s="1">
        <v>42095</v>
      </c>
      <c r="E3" s="2">
        <v>167521.38</v>
      </c>
      <c r="G3" t="s">
        <v>43</v>
      </c>
    </row>
    <row r="4" spans="1:8" s="5" customFormat="1" x14ac:dyDescent="0.25">
      <c r="B4" s="6">
        <v>-55740</v>
      </c>
      <c r="C4" s="6"/>
      <c r="D4" s="5" t="s">
        <v>4</v>
      </c>
      <c r="E4" s="6">
        <f>E3+B4</f>
        <v>111781.38</v>
      </c>
      <c r="F4" s="6"/>
      <c r="G4" s="5" t="s">
        <v>49</v>
      </c>
      <c r="H4" s="5" t="s">
        <v>59</v>
      </c>
    </row>
    <row r="5" spans="1:8" x14ac:dyDescent="0.25">
      <c r="B5" s="2">
        <v>-960</v>
      </c>
      <c r="D5" t="s">
        <v>5</v>
      </c>
      <c r="E5" s="2">
        <f>E4+B5</f>
        <v>110821.38</v>
      </c>
      <c r="F5" s="2">
        <f>B5+B15+B16+B17+B18+B24+B34+B39+B44+B45+B46+B47+B49+B54+B55</f>
        <v>-39176.51</v>
      </c>
      <c r="G5" t="s">
        <v>44</v>
      </c>
    </row>
    <row r="6" spans="1:8" x14ac:dyDescent="0.25">
      <c r="B6" s="2">
        <v>-64500</v>
      </c>
      <c r="D6" t="s">
        <v>6</v>
      </c>
      <c r="E6" s="2">
        <f>E5+B6</f>
        <v>46321.380000000005</v>
      </c>
      <c r="F6" s="2">
        <f>B6+B7+B27+B28+B36</f>
        <v>-113500</v>
      </c>
      <c r="G6" t="s">
        <v>48</v>
      </c>
      <c r="H6" t="s">
        <v>61</v>
      </c>
    </row>
    <row r="7" spans="1:8" x14ac:dyDescent="0.25">
      <c r="B7" s="2">
        <v>-2000</v>
      </c>
      <c r="D7" t="s">
        <v>7</v>
      </c>
      <c r="E7" s="2">
        <f>E6+B7</f>
        <v>44321.380000000005</v>
      </c>
      <c r="G7" t="s">
        <v>79</v>
      </c>
      <c r="H7" t="s">
        <v>60</v>
      </c>
    </row>
    <row r="8" spans="1:8" x14ac:dyDescent="0.25">
      <c r="B8" s="2">
        <v>-18000</v>
      </c>
      <c r="D8" t="s">
        <v>8</v>
      </c>
      <c r="E8" s="2">
        <f>E7+B8</f>
        <v>26321.380000000005</v>
      </c>
      <c r="G8" t="s">
        <v>57</v>
      </c>
    </row>
    <row r="9" spans="1:8" x14ac:dyDescent="0.25">
      <c r="C9" s="2">
        <v>41000</v>
      </c>
      <c r="D9" t="s">
        <v>9</v>
      </c>
      <c r="E9" s="2">
        <f>E8+C9</f>
        <v>67321.38</v>
      </c>
      <c r="F9" s="2">
        <f>C9+C13+C38+C43+C53</f>
        <v>706319.02</v>
      </c>
      <c r="G9" t="s">
        <v>46</v>
      </c>
    </row>
    <row r="10" spans="1:8" x14ac:dyDescent="0.25">
      <c r="A10" s="1">
        <v>42125</v>
      </c>
      <c r="C10" s="2">
        <v>21.41</v>
      </c>
      <c r="D10" t="s">
        <v>10</v>
      </c>
      <c r="E10" s="2">
        <f t="shared" ref="E10:E11" si="0">E9+C10</f>
        <v>67342.790000000008</v>
      </c>
      <c r="F10" s="2">
        <f>C10+C11+C14+C21+C22+C26+C29+C33+C40+C42+C50+C52</f>
        <v>270.95</v>
      </c>
      <c r="G10" t="s">
        <v>10</v>
      </c>
    </row>
    <row r="11" spans="1:8" x14ac:dyDescent="0.25">
      <c r="A11" s="1">
        <v>42156</v>
      </c>
      <c r="C11" s="2">
        <v>14.3</v>
      </c>
      <c r="D11" t="s">
        <v>10</v>
      </c>
      <c r="E11" s="2">
        <f t="shared" si="0"/>
        <v>67357.090000000011</v>
      </c>
      <c r="G11" t="s">
        <v>10</v>
      </c>
    </row>
    <row r="12" spans="1:8" x14ac:dyDescent="0.25">
      <c r="B12" s="2">
        <v>-41000</v>
      </c>
      <c r="D12" t="s">
        <v>11</v>
      </c>
      <c r="E12" s="2">
        <f>E11+B12</f>
        <v>26357.090000000011</v>
      </c>
      <c r="F12" s="2">
        <f>B12</f>
        <v>-41000</v>
      </c>
      <c r="G12" t="s">
        <v>50</v>
      </c>
    </row>
    <row r="13" spans="1:8" x14ac:dyDescent="0.25">
      <c r="C13" s="2">
        <v>150000</v>
      </c>
      <c r="D13" t="s">
        <v>12</v>
      </c>
      <c r="E13" s="2">
        <f>E12+C13</f>
        <v>176357.09000000003</v>
      </c>
      <c r="G13" t="s">
        <v>51</v>
      </c>
    </row>
    <row r="14" spans="1:8" x14ac:dyDescent="0.25">
      <c r="A14" s="1">
        <v>42186</v>
      </c>
      <c r="C14" s="2">
        <v>9.44</v>
      </c>
      <c r="D14" t="s">
        <v>10</v>
      </c>
      <c r="E14" s="2">
        <f>E13+C14</f>
        <v>176366.53000000003</v>
      </c>
      <c r="G14" t="s">
        <v>10</v>
      </c>
    </row>
    <row r="15" spans="1:8" x14ac:dyDescent="0.25">
      <c r="A15" s="1"/>
      <c r="B15" s="2">
        <v>-3000</v>
      </c>
      <c r="D15" t="s">
        <v>14</v>
      </c>
      <c r="E15" s="2">
        <f>E14+B15</f>
        <v>173366.53000000003</v>
      </c>
      <c r="G15" t="s">
        <v>44</v>
      </c>
    </row>
    <row r="16" spans="1:8" x14ac:dyDescent="0.25">
      <c r="A16" s="1"/>
      <c r="B16" s="2">
        <v>-2915</v>
      </c>
      <c r="D16" t="s">
        <v>15</v>
      </c>
      <c r="E16" s="2">
        <f t="shared" ref="E16:E19" si="1">E15+B16</f>
        <v>170451.53000000003</v>
      </c>
      <c r="G16" t="s">
        <v>44</v>
      </c>
    </row>
    <row r="17" spans="1:8" x14ac:dyDescent="0.25">
      <c r="A17" s="1"/>
      <c r="B17" s="2">
        <v>-6600</v>
      </c>
      <c r="D17" t="s">
        <v>16</v>
      </c>
      <c r="E17" s="2">
        <f t="shared" si="1"/>
        <v>163851.53000000003</v>
      </c>
      <c r="G17" t="s">
        <v>44</v>
      </c>
      <c r="H17" t="s">
        <v>76</v>
      </c>
    </row>
    <row r="18" spans="1:8" x14ac:dyDescent="0.25">
      <c r="A18" s="1"/>
      <c r="B18" s="2">
        <v>-900</v>
      </c>
      <c r="D18" t="s">
        <v>17</v>
      </c>
      <c r="E18" s="2">
        <f t="shared" si="1"/>
        <v>162951.53000000003</v>
      </c>
      <c r="G18" t="s">
        <v>44</v>
      </c>
      <c r="H18" t="s">
        <v>78</v>
      </c>
    </row>
    <row r="19" spans="1:8" x14ac:dyDescent="0.25">
      <c r="A19" s="1"/>
      <c r="B19" s="2">
        <v>-90000</v>
      </c>
      <c r="D19" t="s">
        <v>18</v>
      </c>
      <c r="E19" s="2">
        <f t="shared" si="1"/>
        <v>72951.530000000028</v>
      </c>
      <c r="F19" s="2">
        <f>B19+B41</f>
        <v>-190000</v>
      </c>
      <c r="G19" t="s">
        <v>52</v>
      </c>
    </row>
    <row r="20" spans="1:8" x14ac:dyDescent="0.25">
      <c r="B20" s="2">
        <v>-40507.54</v>
      </c>
      <c r="D20" t="s">
        <v>13</v>
      </c>
      <c r="E20" s="2">
        <f>E19+B20</f>
        <v>32443.990000000027</v>
      </c>
      <c r="F20" s="2">
        <f>B20+B37+B51</f>
        <v>-144245.42000000001</v>
      </c>
      <c r="G20" t="s">
        <v>45</v>
      </c>
      <c r="H20" t="s">
        <v>75</v>
      </c>
    </row>
    <row r="21" spans="1:8" x14ac:dyDescent="0.25">
      <c r="A21" s="1">
        <v>42217</v>
      </c>
      <c r="C21" s="2">
        <v>26.31</v>
      </c>
      <c r="D21" t="s">
        <v>10</v>
      </c>
      <c r="E21" s="2">
        <f>E20+C21</f>
        <v>32470.300000000028</v>
      </c>
      <c r="G21" t="s">
        <v>10</v>
      </c>
    </row>
    <row r="22" spans="1:8" x14ac:dyDescent="0.25">
      <c r="A22" s="1">
        <v>42248</v>
      </c>
      <c r="C22" s="2">
        <v>6.89</v>
      </c>
      <c r="D22" t="s">
        <v>10</v>
      </c>
      <c r="E22" s="2">
        <f t="shared" ref="E22:E23" si="2">E21+C22</f>
        <v>32477.190000000028</v>
      </c>
      <c r="G22" t="s">
        <v>10</v>
      </c>
    </row>
    <row r="23" spans="1:8" x14ac:dyDescent="0.25">
      <c r="C23" s="2">
        <v>72240</v>
      </c>
      <c r="D23" t="s">
        <v>19</v>
      </c>
      <c r="E23" s="2">
        <f t="shared" si="2"/>
        <v>104717.19000000003</v>
      </c>
      <c r="F23" s="2">
        <f>C23+C25+C30+C31+C32+C35+C48</f>
        <v>124455</v>
      </c>
      <c r="G23" t="s">
        <v>53</v>
      </c>
      <c r="H23" t="s">
        <v>62</v>
      </c>
    </row>
    <row r="24" spans="1:8" x14ac:dyDescent="0.25">
      <c r="B24" s="2">
        <v>-2000</v>
      </c>
      <c r="D24" t="s">
        <v>20</v>
      </c>
      <c r="E24" s="2">
        <f>E23+B24</f>
        <v>102717.19000000003</v>
      </c>
      <c r="G24" t="s">
        <v>44</v>
      </c>
      <c r="H24" t="s">
        <v>73</v>
      </c>
    </row>
    <row r="25" spans="1:8" x14ac:dyDescent="0.25">
      <c r="C25" s="2">
        <v>2240</v>
      </c>
      <c r="D25" t="s">
        <v>21</v>
      </c>
      <c r="E25" s="2">
        <f>E24+C25</f>
        <v>104957.19000000003</v>
      </c>
      <c r="G25" t="s">
        <v>53</v>
      </c>
      <c r="H25" t="s">
        <v>63</v>
      </c>
    </row>
    <row r="26" spans="1:8" x14ac:dyDescent="0.25">
      <c r="A26" s="1">
        <v>42278</v>
      </c>
      <c r="C26" s="2">
        <v>21.06</v>
      </c>
      <c r="D26" t="s">
        <v>10</v>
      </c>
      <c r="E26" s="2">
        <f>E25+C26</f>
        <v>104978.25000000003</v>
      </c>
      <c r="G26" t="s">
        <v>10</v>
      </c>
    </row>
    <row r="27" spans="1:8" x14ac:dyDescent="0.25">
      <c r="B27" s="2">
        <v>-12000</v>
      </c>
      <c r="D27" t="s">
        <v>23</v>
      </c>
      <c r="E27" s="2">
        <f>E26+B27</f>
        <v>92978.250000000029</v>
      </c>
      <c r="G27" t="s">
        <v>48</v>
      </c>
    </row>
    <row r="28" spans="1:8" x14ac:dyDescent="0.25">
      <c r="B28" s="2">
        <v>-20000</v>
      </c>
      <c r="D28" t="s">
        <v>23</v>
      </c>
      <c r="E28" s="2">
        <f>E27+B28</f>
        <v>72978.250000000029</v>
      </c>
      <c r="G28" t="s">
        <v>48</v>
      </c>
    </row>
    <row r="29" spans="1:8" x14ac:dyDescent="0.25">
      <c r="A29" s="1">
        <v>42309</v>
      </c>
      <c r="C29" s="2">
        <v>19.71</v>
      </c>
      <c r="D29" t="s">
        <v>10</v>
      </c>
      <c r="E29" s="2">
        <f>E28+C29</f>
        <v>72997.960000000036</v>
      </c>
      <c r="G29" t="s">
        <v>10</v>
      </c>
    </row>
    <row r="30" spans="1:8" x14ac:dyDescent="0.25">
      <c r="C30" s="2">
        <v>10000</v>
      </c>
      <c r="D30" t="s">
        <v>24</v>
      </c>
      <c r="E30" s="2">
        <f t="shared" ref="E30:E35" si="3">E29+C30</f>
        <v>82997.960000000036</v>
      </c>
      <c r="G30" t="s">
        <v>53</v>
      </c>
      <c r="H30" t="s">
        <v>64</v>
      </c>
    </row>
    <row r="31" spans="1:8" x14ac:dyDescent="0.25">
      <c r="C31" s="2">
        <v>10000</v>
      </c>
      <c r="D31" t="s">
        <v>22</v>
      </c>
      <c r="E31" s="2">
        <f t="shared" si="3"/>
        <v>92997.960000000036</v>
      </c>
      <c r="G31" t="s">
        <v>53</v>
      </c>
      <c r="H31" t="s">
        <v>64</v>
      </c>
    </row>
    <row r="32" spans="1:8" x14ac:dyDescent="0.25">
      <c r="C32" s="2">
        <v>10000</v>
      </c>
      <c r="D32" t="s">
        <v>22</v>
      </c>
      <c r="E32" s="2">
        <f t="shared" si="3"/>
        <v>102997.96000000004</v>
      </c>
      <c r="G32" t="s">
        <v>53</v>
      </c>
      <c r="H32" t="s">
        <v>64</v>
      </c>
    </row>
    <row r="33" spans="1:8" x14ac:dyDescent="0.25">
      <c r="A33" s="1">
        <v>42339</v>
      </c>
      <c r="C33" s="2">
        <v>16.309999999999999</v>
      </c>
      <c r="D33" t="s">
        <v>10</v>
      </c>
      <c r="E33" s="2">
        <f t="shared" si="3"/>
        <v>103014.27000000003</v>
      </c>
      <c r="G33" t="s">
        <v>10</v>
      </c>
    </row>
    <row r="34" spans="1:8" x14ac:dyDescent="0.25">
      <c r="B34" s="2">
        <v>-750</v>
      </c>
      <c r="D34" t="s">
        <v>25</v>
      </c>
      <c r="E34" s="2">
        <f>E33+B34</f>
        <v>102264.27000000003</v>
      </c>
      <c r="G34" t="s">
        <v>44</v>
      </c>
      <c r="H34" t="s">
        <v>74</v>
      </c>
    </row>
    <row r="35" spans="1:8" x14ac:dyDescent="0.25">
      <c r="C35" s="2">
        <v>3280</v>
      </c>
      <c r="D35" t="s">
        <v>22</v>
      </c>
      <c r="E35" s="2">
        <f t="shared" si="3"/>
        <v>105544.27000000003</v>
      </c>
      <c r="G35" t="s">
        <v>53</v>
      </c>
      <c r="H35" t="s">
        <v>64</v>
      </c>
    </row>
    <row r="36" spans="1:8" x14ac:dyDescent="0.25">
      <c r="B36" s="2">
        <v>-15000</v>
      </c>
      <c r="D36" t="s">
        <v>26</v>
      </c>
      <c r="E36" s="2">
        <f>E35+B36</f>
        <v>90544.270000000033</v>
      </c>
      <c r="G36" t="s">
        <v>54</v>
      </c>
      <c r="H36" t="s">
        <v>70</v>
      </c>
    </row>
    <row r="37" spans="1:8" x14ac:dyDescent="0.25">
      <c r="B37" s="2">
        <v>-67613.25</v>
      </c>
      <c r="D37" t="s">
        <v>27</v>
      </c>
      <c r="E37" s="2">
        <f>E36+B37</f>
        <v>22931.020000000033</v>
      </c>
      <c r="G37" t="s">
        <v>45</v>
      </c>
      <c r="H37" t="s">
        <v>66</v>
      </c>
    </row>
    <row r="38" spans="1:8" x14ac:dyDescent="0.25">
      <c r="C38" s="2">
        <v>128261.21</v>
      </c>
      <c r="D38" t="s">
        <v>28</v>
      </c>
      <c r="E38" s="2">
        <f>E37+C38</f>
        <v>151192.23000000004</v>
      </c>
      <c r="G38" t="s">
        <v>46</v>
      </c>
      <c r="H38" t="s">
        <v>65</v>
      </c>
    </row>
    <row r="39" spans="1:8" x14ac:dyDescent="0.25">
      <c r="B39" s="2">
        <v>-1920</v>
      </c>
      <c r="D39" t="s">
        <v>29</v>
      </c>
      <c r="E39" s="2">
        <f>E38+B39</f>
        <v>149272.23000000004</v>
      </c>
      <c r="G39" t="s">
        <v>44</v>
      </c>
    </row>
    <row r="40" spans="1:8" x14ac:dyDescent="0.25">
      <c r="A40" s="1">
        <v>42370</v>
      </c>
      <c r="C40" s="2">
        <v>13.14</v>
      </c>
      <c r="D40" t="s">
        <v>10</v>
      </c>
      <c r="E40" s="2">
        <f>E39+C40</f>
        <v>149285.37000000005</v>
      </c>
      <c r="G40" t="s">
        <v>10</v>
      </c>
    </row>
    <row r="41" spans="1:8" x14ac:dyDescent="0.25">
      <c r="B41" s="2">
        <v>-100000</v>
      </c>
      <c r="D41" t="s">
        <v>30</v>
      </c>
      <c r="E41" s="2">
        <f>E40+B41</f>
        <v>49285.370000000054</v>
      </c>
      <c r="G41" t="s">
        <v>55</v>
      </c>
      <c r="H41" t="s">
        <v>67</v>
      </c>
    </row>
    <row r="42" spans="1:8" x14ac:dyDescent="0.25">
      <c r="A42" s="1">
        <v>42401</v>
      </c>
      <c r="C42" s="2">
        <v>15.26</v>
      </c>
      <c r="D42" t="s">
        <v>10</v>
      </c>
      <c r="E42" s="2">
        <f>E41+C42</f>
        <v>49300.630000000056</v>
      </c>
      <c r="G42" t="s">
        <v>10</v>
      </c>
    </row>
    <row r="43" spans="1:8" x14ac:dyDescent="0.25">
      <c r="C43" s="2">
        <v>307858.75</v>
      </c>
      <c r="D43" t="s">
        <v>28</v>
      </c>
      <c r="E43" s="2">
        <f>E42+C43</f>
        <v>357159.38000000006</v>
      </c>
      <c r="G43" t="s">
        <v>46</v>
      </c>
      <c r="H43" t="s">
        <v>68</v>
      </c>
    </row>
    <row r="44" spans="1:8" x14ac:dyDescent="0.25">
      <c r="B44" s="2">
        <v>-2850.25</v>
      </c>
      <c r="D44" t="s">
        <v>31</v>
      </c>
      <c r="E44" s="2">
        <f>E43+B44</f>
        <v>354309.13000000006</v>
      </c>
      <c r="G44" t="s">
        <v>44</v>
      </c>
    </row>
    <row r="45" spans="1:8" x14ac:dyDescent="0.25">
      <c r="B45" s="2">
        <v>-6841.26</v>
      </c>
      <c r="D45" t="s">
        <v>32</v>
      </c>
      <c r="E45" s="2">
        <f t="shared" ref="E45:E46" si="4">E44+B45</f>
        <v>347467.87000000005</v>
      </c>
      <c r="G45" t="s">
        <v>44</v>
      </c>
    </row>
    <row r="46" spans="1:8" x14ac:dyDescent="0.25">
      <c r="B46" s="2">
        <v>-960</v>
      </c>
      <c r="D46" t="s">
        <v>33</v>
      </c>
      <c r="E46" s="2">
        <f t="shared" si="4"/>
        <v>346507.87000000005</v>
      </c>
      <c r="G46" t="s">
        <v>44</v>
      </c>
    </row>
    <row r="47" spans="1:8" x14ac:dyDescent="0.25">
      <c r="B47" s="2">
        <v>-960</v>
      </c>
      <c r="D47" t="s">
        <v>36</v>
      </c>
      <c r="E47" s="2">
        <f>E46+B47</f>
        <v>345547.87000000005</v>
      </c>
      <c r="G47" t="s">
        <v>44</v>
      </c>
    </row>
    <row r="48" spans="1:8" x14ac:dyDescent="0.25">
      <c r="C48" s="2">
        <v>16695</v>
      </c>
      <c r="D48" t="s">
        <v>34</v>
      </c>
      <c r="E48" s="2">
        <f>E47+C48</f>
        <v>362242.87000000005</v>
      </c>
      <c r="G48" t="s">
        <v>56</v>
      </c>
      <c r="H48" t="s">
        <v>69</v>
      </c>
    </row>
    <row r="49" spans="1:8" x14ac:dyDescent="0.25">
      <c r="B49" s="2">
        <v>-6600</v>
      </c>
      <c r="D49" t="s">
        <v>35</v>
      </c>
      <c r="E49" s="2">
        <f>E48+B49</f>
        <v>355642.87000000005</v>
      </c>
      <c r="G49" t="s">
        <v>44</v>
      </c>
      <c r="H49" t="s">
        <v>77</v>
      </c>
    </row>
    <row r="50" spans="1:8" x14ac:dyDescent="0.25">
      <c r="A50" s="1">
        <v>42430</v>
      </c>
      <c r="C50" s="2">
        <v>39.270000000000003</v>
      </c>
      <c r="D50" t="s">
        <v>10</v>
      </c>
      <c r="E50" s="2">
        <f>E49+C50</f>
        <v>355682.14000000007</v>
      </c>
      <c r="G50" t="s">
        <v>10</v>
      </c>
    </row>
    <row r="51" spans="1:8" x14ac:dyDescent="0.25">
      <c r="A51" s="1"/>
      <c r="B51" s="2">
        <v>-36124.629999999997</v>
      </c>
      <c r="D51" t="s">
        <v>40</v>
      </c>
      <c r="E51" s="2">
        <f>E50+B51</f>
        <v>319557.51000000007</v>
      </c>
      <c r="G51" t="s">
        <v>45</v>
      </c>
      <c r="H51" t="s">
        <v>72</v>
      </c>
    </row>
    <row r="52" spans="1:8" x14ac:dyDescent="0.25">
      <c r="A52" s="1">
        <v>42461</v>
      </c>
      <c r="C52" s="2">
        <v>67.849999999999994</v>
      </c>
      <c r="D52" t="s">
        <v>10</v>
      </c>
      <c r="E52" s="2">
        <f>E51+C52</f>
        <v>319625.36000000004</v>
      </c>
      <c r="G52" t="s">
        <v>10</v>
      </c>
    </row>
    <row r="53" spans="1:8" x14ac:dyDescent="0.25">
      <c r="C53" s="2">
        <v>79199.06</v>
      </c>
      <c r="D53" t="s">
        <v>37</v>
      </c>
      <c r="E53" s="2">
        <f>E52+C53</f>
        <v>398824.42000000004</v>
      </c>
      <c r="G53" t="s">
        <v>46</v>
      </c>
      <c r="H53" t="s">
        <v>71</v>
      </c>
    </row>
    <row r="54" spans="1:8" x14ac:dyDescent="0.25">
      <c r="B54" s="2">
        <v>-960</v>
      </c>
      <c r="D54" t="s">
        <v>38</v>
      </c>
      <c r="E54" s="2">
        <f>E53+B54</f>
        <v>397864.42000000004</v>
      </c>
      <c r="G54" t="s">
        <v>44</v>
      </c>
    </row>
    <row r="55" spans="1:8" x14ac:dyDescent="0.25">
      <c r="B55" s="2">
        <v>-960</v>
      </c>
      <c r="D55" t="s">
        <v>39</v>
      </c>
      <c r="E55" s="2">
        <f>E54+B55</f>
        <v>396904.42000000004</v>
      </c>
      <c r="G55" t="s">
        <v>44</v>
      </c>
    </row>
    <row r="56" spans="1:8" x14ac:dyDescent="0.25">
      <c r="E56" s="3">
        <f>E55</f>
        <v>396904.42000000004</v>
      </c>
      <c r="F56" s="3"/>
      <c r="G56" t="s">
        <v>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2016-12-07T15:24:38Z</dcterms:created>
  <dcterms:modified xsi:type="dcterms:W3CDTF">2017-01-09T14:47:25Z</dcterms:modified>
</cp:coreProperties>
</file>