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3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lans queries" sheetId="1" r:id="rId4"/>
    <sheet state="visible" name="Tax codes" sheetId="2" r:id="rId5"/>
    <sheet state="visible" name="Stacys calcs" sheetId="3" r:id="rId6"/>
    <sheet state="hidden" name="Sheet4" sheetId="4" r:id="rId7"/>
    <sheet state="visible" name="Bank Statments" sheetId="5" r:id="rId8"/>
    <sheet state="visible" name="08.04.13-03.04.14" sheetId="6" r:id="rId9"/>
    <sheet state="visible" name="07-04-2014 to 31-03-15" sheetId="7" r:id="rId10"/>
    <sheet state="visible" name="02.06.15-01.12.17" sheetId="8" r:id="rId11"/>
    <sheet state="visible" name="02-01-2018 to date" sheetId="9" r:id="rId12"/>
    <sheet state="hidden" name="Sheet6" sheetId="10" r:id="rId13"/>
    <sheet state="visible" name="Bank statements - drawdown" sheetId="11" r:id="rId14"/>
    <sheet state="visible" name="Summary" sheetId="12" r:id="rId15"/>
    <sheet state="hidden" name="13-14" sheetId="13" r:id="rId16"/>
    <sheet state="visible" name="Bank Statements - HMRC" sheetId="14" r:id="rId17"/>
    <sheet state="visible" name="Drawdown" sheetId="15" r:id="rId18"/>
    <sheet state="visible" name="HMRC PAYE" sheetId="16" r:id="rId19"/>
    <sheet state="visible" name="2016-2017- Income tax calcs" sheetId="17" r:id="rId20"/>
    <sheet state="visible" name="2017-2018- Income tax calcs" sheetId="18" r:id="rId21"/>
    <sheet state="visible" name="2018-2019- Income tax calcs" sheetId="19" r:id="rId22"/>
    <sheet state="visible" name="2019-2020- Income tax calcs" sheetId="20" r:id="rId23"/>
    <sheet state="visible" name="2020-2021- Income tax calcs" sheetId="21" r:id="rId24"/>
    <sheet state="visible" name="2021-2022- Income tax calcs" sheetId="22" r:id="rId25"/>
    <sheet state="visible" name="Overall Refund" sheetId="23" r:id="rId26"/>
  </sheets>
  <definedNames>
    <definedName hidden="1" localSheetId="7" name="_xlnm._FilterDatabase">'02.06.15-01.12.17'!$A$1:$E$1</definedName>
    <definedName hidden="1" localSheetId="8" name="_xlnm._FilterDatabase">'02-01-2018 to date'!$A$1:$E$66</definedName>
    <definedName hidden="1" localSheetId="10" name="_xlnm._FilterDatabase">'Bank statements - drawdown'!$A$1:$K$263</definedName>
    <definedName hidden="1" localSheetId="13" name="_xlnm._FilterDatabase">'Bank Statements - HMRC'!$A$1:$H$263</definedName>
    <definedName hidden="1" localSheetId="14" name="_xlnm._FilterDatabase">Drawdown!$A$1:$G$1</definedName>
  </definedNames>
  <calcPr/>
  <extLst>
    <ext uri="GoogleSheetsCustomDataVersion1">
      <go:sheetsCustomData xmlns:go="http://customooxmlschemas.google.com/" r:id="rId27" roundtripDataSignature="AMtx7mi/yVX/+N93w7GqC17jA2jh1CzADg=="/>
    </ext>
  </extLst>
</workbook>
</file>

<file path=xl/sharedStrings.xml><?xml version="1.0" encoding="utf-8"?>
<sst xmlns="http://schemas.openxmlformats.org/spreadsheetml/2006/main" count="1862" uniqueCount="302">
  <si>
    <t>We need to re-open Green Gale Limited as an Employer PAYE Scheme before I can re-submit the EYU reports again for Alan Race.</t>
  </si>
  <si>
    <t>Emily, can you call HMRC to ask for this to be actioned</t>
  </si>
  <si>
    <t>I have just checked my online tax account and can confirm that the gross pay data for the years 17/18( £32,063)  and 19/20 (£11,275) is correct. 
The gross pay reported for for 18/19 is now too low. I think it should be approx. £26587.
The gross pay for 16/17 is too high(£46,645), it should be around £41,353.
The gross pay for 20/21 is too high (£8,685), it should be around)£6,275.
In addition I think the tax paid should show what I actually paid in the years concerned not the amount calculated to get to the gross pay.
Tax paid in the years concerned should be:
16/17  £13,544
17/18  £7,562
18/19  £5,850
19/20  £2,705
20/21  £2,685
Please ensure any EYUR show the details above.
I would also add to make sure the P60 for 21/22 calculates the gross pay takes into account the tax code allocated (480L)</t>
  </si>
  <si>
    <t>Alan's figures</t>
  </si>
  <si>
    <t>16/17</t>
  </si>
  <si>
    <t>ok</t>
  </si>
  <si>
    <t>17/18</t>
  </si>
  <si>
    <t>18/19</t>
  </si>
  <si>
    <t>19/20</t>
  </si>
  <si>
    <t>20/21</t>
  </si>
  <si>
    <t>Tax Code Dated</t>
  </si>
  <si>
    <t>Tax Code</t>
  </si>
  <si>
    <t>Basis</t>
  </si>
  <si>
    <t xml:space="preserve">Up to </t>
  </si>
  <si>
    <t>K1284</t>
  </si>
  <si>
    <t>W1/M1</t>
  </si>
  <si>
    <t>K1560</t>
  </si>
  <si>
    <t>492L</t>
  </si>
  <si>
    <t>C</t>
  </si>
  <si>
    <t>480L</t>
  </si>
  <si>
    <t>THOMAS ALAN RACE</t>
  </si>
  <si>
    <t>ACCOUNT / EMPLOYER:</t>
  </si>
  <si>
    <t>B/S = BANK STATEMENTS</t>
  </si>
  <si>
    <t>YT833664C</t>
  </si>
  <si>
    <t>EVERGREEN PENSION SCHEME / GREEN GALE LIMITED</t>
  </si>
  <si>
    <t>YEAR</t>
  </si>
  <si>
    <t>TAX CODE AS PER P60</t>
  </si>
  <si>
    <t>ALAN'S TAX CODE CALC</t>
  </si>
  <si>
    <t>Sean's Review</t>
  </si>
  <si>
    <t>GROSS AS PER HMRC</t>
  </si>
  <si>
    <t>PAYE AS PER HMRC</t>
  </si>
  <si>
    <t>GROSS AS PER B/S</t>
  </si>
  <si>
    <t>PAYE AS PER B/S</t>
  </si>
  <si>
    <t>Income tax difference</t>
  </si>
  <si>
    <t>NET AS PER B/S</t>
  </si>
  <si>
    <t>SUB SUCCESS</t>
  </si>
  <si>
    <t>TAX OFFICE REF</t>
  </si>
  <si>
    <t>PAYE REF</t>
  </si>
  <si>
    <t>EMPLOYER</t>
  </si>
  <si>
    <t>GOVT GATEWAY</t>
  </si>
  <si>
    <t>PASSWORD</t>
  </si>
  <si>
    <t>LEONARDS NOTES</t>
  </si>
  <si>
    <t>2012/2013</t>
  </si>
  <si>
    <t>BR</t>
  </si>
  <si>
    <t>120PN00510073</t>
  </si>
  <si>
    <t>120/RA78877</t>
  </si>
  <si>
    <t>EVERGREEN PENSION SCHEME</t>
  </si>
  <si>
    <t>PP991459336</t>
  </si>
  <si>
    <t>CAPPED DRAWDOWN AT £30,188.31</t>
  </si>
  <si>
    <t>2013/2014</t>
  </si>
  <si>
    <t>2014/2015</t>
  </si>
  <si>
    <t>TAX CODE 442L AS PER EMAIL FROM LEONARD TO ALAN RACE IN SEPTEMBER 2014</t>
  </si>
  <si>
    <t>2015/2016</t>
  </si>
  <si>
    <t>424L</t>
  </si>
  <si>
    <t>Address: Hawthorn House, North Roddymoor Farm, Billy Row, DL15 9TB</t>
  </si>
  <si>
    <t>2016/2017</t>
  </si>
  <si>
    <t>447L</t>
  </si>
  <si>
    <r>
      <rPr>
        <rFont val="Calibri"/>
        <b/>
        <color theme="1"/>
        <sz val="11.0"/>
      </rPr>
      <t xml:space="preserve">Address: Pension </t>
    </r>
    <r>
      <rPr>
        <rFont val="Calibri"/>
        <b/>
        <color rgb="FF000000"/>
        <sz val="11.0"/>
      </rPr>
      <t>Practitioner.Com</t>
    </r>
    <r>
      <rPr>
        <rFont val="Calibri"/>
        <b/>
        <color theme="1"/>
        <sz val="11.0"/>
      </rPr>
      <t xml:space="preserve"> Ltd, Daws House, 33-35 Daws Lane, London, NW7 4SD</t>
    </r>
  </si>
  <si>
    <t>2017/2018</t>
  </si>
  <si>
    <t>478L</t>
  </si>
  <si>
    <t>SUCCESS 22/03</t>
  </si>
  <si>
    <t>120PS00791908</t>
  </si>
  <si>
    <t>120/SB03606</t>
  </si>
  <si>
    <t>CRANFORDS / 3110950 Limited</t>
  </si>
  <si>
    <t>Silverene1</t>
  </si>
  <si>
    <t>2018/2019</t>
  </si>
  <si>
    <t>484L</t>
  </si>
  <si>
    <t>2019/2020</t>
  </si>
  <si>
    <t>489L</t>
  </si>
  <si>
    <t>524L</t>
  </si>
  <si>
    <t>CRANFORDS IS CLOSING - NEW TAX YEAR WILL BE UNDER RSA LTD</t>
  </si>
  <si>
    <t>2020/2021</t>
  </si>
  <si>
    <t>K1284 W1M1</t>
  </si>
  <si>
    <t>493L</t>
  </si>
  <si>
    <t>120PB01507239</t>
  </si>
  <si>
    <t>120/AB67755</t>
  </si>
  <si>
    <t>RSA LTD</t>
  </si>
  <si>
    <t>Tax office ref</t>
  </si>
  <si>
    <t>PAYE Ref</t>
  </si>
  <si>
    <t>GG</t>
  </si>
  <si>
    <t>Password</t>
  </si>
  <si>
    <t>Green Gale Limited</t>
  </si>
  <si>
    <t>Posting date</t>
  </si>
  <si>
    <t>Description</t>
  </si>
  <si>
    <t>Debit</t>
  </si>
  <si>
    <t>Credit</t>
  </si>
  <si>
    <t>Balance</t>
  </si>
  <si>
    <t>Online Electronic Payment Online transaction 089286 23429752 Income drawdown</t>
  </si>
  <si>
    <t>INTEREST INTEREST 05-APR-13 TO 05-MAY-13</t>
  </si>
  <si>
    <t>DIRECT CREDIT INVESTEC REF 33423500758509RD</t>
  </si>
  <si>
    <t>Online Electronic Payment Online transaction 089286 23429752 Income Drawdown</t>
  </si>
  <si>
    <t>DIRECT DEBIT - FIRST PAYMENT HMRC NDDS 600431297901581384</t>
  </si>
  <si>
    <t>Online Electronic Payment Online transaction 089286 23429752 Pension Income</t>
  </si>
  <si>
    <t>DIRECT DEBIT PENSIONPRACTITION PEP335284</t>
  </si>
  <si>
    <t>INTEREST INTEREST 05-MAY-13 TO 05-JUN-13</t>
  </si>
  <si>
    <t>Online Electronic Payment Online transaction 089286 23429752 Pension Drawdown Income</t>
  </si>
  <si>
    <t>INTEREST INTEREST 05-JUN-13 TO 05-JUL-13</t>
  </si>
  <si>
    <t>DIRECT DEBIT INFORMATION COMISS Z2674990</t>
  </si>
  <si>
    <t>INTEREST INTEREST 05-JUL-13 TO 05-AUG-13</t>
  </si>
  <si>
    <t>DIRECT DEBIT - FIRST PAYMENT HMRC NDDS 600463000921743439</t>
  </si>
  <si>
    <t>INTEREST INTEREST 05-AUG-13 TO 05-SEP-13</t>
  </si>
  <si>
    <t>DIRECT DEBIT HMRC NDDS 600463000790046364</t>
  </si>
  <si>
    <t>Online Electronic Payment Online transaction 207463 73698947 PAYE Admin</t>
  </si>
  <si>
    <t>INTEREST INTEREST 05-SEP-13 TO 05-OCT-13</t>
  </si>
  <si>
    <t>DIRECT DEBIT HMRC NDDS 600463000741810035</t>
  </si>
  <si>
    <t>Online Electronic Payment Online transaction 089286 23429752 Pension Drawdown</t>
  </si>
  <si>
    <t>DIRECT DEBIT HMRC NDDS 600463000870101114</t>
  </si>
  <si>
    <t>INTEREST INTEREST 05-OCT-13 TO 05-NOV-13</t>
  </si>
  <si>
    <t>INTEREST INTEREST 05-NOV-13 TO 05-DEC-13</t>
  </si>
  <si>
    <t>DIRECT DEBIT HMRC NDDS 600463000621845767</t>
  </si>
  <si>
    <t>INTEREST INTEREST 05-DEC-13 TO 05-JAN-14</t>
  </si>
  <si>
    <t>DIRECT DEBIT HMRC NDDS 600463000610185871</t>
  </si>
  <si>
    <t>INTEREST INTEREST 05-JAN-14 TO 05-FEB-14</t>
  </si>
  <si>
    <t>DIRECT DEBIT HMRC NDDS 600463000910201417</t>
  </si>
  <si>
    <t>INTEREST INTEREST 05-FEB-14 TO 05-MAR-14</t>
  </si>
  <si>
    <t>DIRECT DEBIT HMRC NDDS 600463000681957597</t>
  </si>
  <si>
    <t>Online Electronic Payment Online transaction 089286 23429752 Trustee Payment</t>
  </si>
  <si>
    <t>Online Electronic Payment Online transaction 089286 23429752 Lump Sum</t>
  </si>
  <si>
    <t>DIRECT CREDIT Green Gale Limited REF LOAN 1 REPAYMENT2</t>
  </si>
  <si>
    <t>DIRECT CREDIT Green Gale Limited REF LOAN 2 REPAYMENT2</t>
  </si>
  <si>
    <t>Online Electronic Payment Online transaction 089286 23429752 Pension Lump Sum</t>
  </si>
  <si>
    <t>DIRECT CREDIT Green Property Inv REF LOAN 4 Payment 1</t>
  </si>
  <si>
    <t>DIRECT CREDIT Green Property Inv REF LOAN 3 PAYMENT 2</t>
  </si>
  <si>
    <t>Date</t>
  </si>
  <si>
    <t>Transaction Details</t>
  </si>
  <si>
    <t>Opening Balance</t>
  </si>
  <si>
    <t>Asset Maintenance(Fence replacement)</t>
  </si>
  <si>
    <t>Invoice Pension Practitioner</t>
  </si>
  <si>
    <t>Pension Income</t>
  </si>
  <si>
    <t>Interest</t>
  </si>
  <si>
    <t>DD HMRC</t>
  </si>
  <si>
    <t>DD Pension Practitioner</t>
  </si>
  <si>
    <t>DD Information Commissioner</t>
  </si>
  <si>
    <t>PAYE Admin Pension Practitioner</t>
  </si>
  <si>
    <t>Trustee Payment</t>
  </si>
  <si>
    <t>Green Gale Loan 1 Repayment 3</t>
  </si>
  <si>
    <t>Green Gale Loan 2 Repayment 3</t>
  </si>
  <si>
    <t>Green Property Loan 3 Repayment 3</t>
  </si>
  <si>
    <t>Green Property Loan 4 Repayment 2</t>
  </si>
  <si>
    <t>Green Property Loan 5 Repayment 1</t>
  </si>
  <si>
    <t>Green Gale Loan 6</t>
  </si>
  <si>
    <t>ValueDate</t>
  </si>
  <si>
    <t>Payer/Payee Name</t>
  </si>
  <si>
    <t>PRACTITIONERS PRACTITIONERS PEP335284</t>
  </si>
  <si>
    <t/>
  </si>
  <si>
    <t>16852007-20171130 Credit Interest</t>
  </si>
  <si>
    <t>HMRC NDDS HMRC NDDS 600786388935487017</t>
  </si>
  <si>
    <t>16852007-20171031 Credit Interest</t>
  </si>
  <si>
    <t>MR A RACE NET DRAWDOWN</t>
  </si>
  <si>
    <t>16852007-20170930 Credit Interest</t>
  </si>
  <si>
    <t>16852007-20170831 Credit Interest</t>
  </si>
  <si>
    <t>16852007-20170731 Credit Interest</t>
  </si>
  <si>
    <t>16852007-20170630 Credit Interest</t>
  </si>
  <si>
    <t>PENSIONPRACTITION PENSIONPRACTITION PEP335284</t>
  </si>
  <si>
    <t>16852007-20170531 Credit Interest</t>
  </si>
  <si>
    <t>HMRC NDDS HMRC NDDS 600786388665396874</t>
  </si>
  <si>
    <t>16852007-20170430 Credit Interest</t>
  </si>
  <si>
    <t>PENSIONPRACTITIONER.COM PAYE ANNUAL ADMIN</t>
  </si>
  <si>
    <t>HMRC NDDS HMRC NDDS 600786388965383258</t>
  </si>
  <si>
    <t>MR A RACE NET PENSION INCOME</t>
  </si>
  <si>
    <t>Green Gale Limited LOAN 4 Repayment</t>
  </si>
  <si>
    <t>Green Gale Limited LOAN 2 Interest</t>
  </si>
  <si>
    <t>Green Gale Limited LOAN 1 final repay</t>
  </si>
  <si>
    <t>MR A RACE TRUSTEE EXPENSES</t>
  </si>
  <si>
    <t>16852007-20170331 Credit Interest</t>
  </si>
  <si>
    <t>Green Gale Limited LOAN 3 PAY 2 GG</t>
  </si>
  <si>
    <t>Green Property Inv LOAN  6 REPAYMENT</t>
  </si>
  <si>
    <t>Green Property Inv LOAN  7 REPAYMENT</t>
  </si>
  <si>
    <t>HMRC NDDS HMRC NDDS 600786388942714265</t>
  </si>
  <si>
    <t>16852007-20170228 Credit Interest</t>
  </si>
  <si>
    <t>HMRC NDDS HMRC NDDS 600786388805348991</t>
  </si>
  <si>
    <t>MR A RACE PENSION INCOME DRA</t>
  </si>
  <si>
    <t>16852007-20170131 Credit Interest</t>
  </si>
  <si>
    <t>HMRC NDDS HMRC NDDS 600786388810970666</t>
  </si>
  <si>
    <t>16852007-20161231 Credit Interest</t>
  </si>
  <si>
    <t>HMRC NDDS HMRC NDDS 600786388835316118</t>
  </si>
  <si>
    <t>16852007-20161130 Credit Interest</t>
  </si>
  <si>
    <t>MR A RACE PENSION INCOME DRAWDOWN</t>
  </si>
  <si>
    <t>HMRC NDDS HMRC NDDS 600786388905296368</t>
  </si>
  <si>
    <t>16852007-20161031 Credit Interest</t>
  </si>
  <si>
    <t>HMRC NDDS HMRC NDDS 600786388962590621</t>
  </si>
  <si>
    <t>16852007-20160930 Credit Interest</t>
  </si>
  <si>
    <t>HMRC NDDS HMRC NDDS 600786388970907364</t>
  </si>
  <si>
    <t>16852007-20160831 Credit Interest</t>
  </si>
  <si>
    <t>HMRC NDDS HMRC NDDS 600786388990887015</t>
  </si>
  <si>
    <t>16852007-20160731 Credit Interest</t>
  </si>
  <si>
    <t>HMRC NDDS HMRC NDDS 600786388605235246</t>
  </si>
  <si>
    <t>Mr A Race PENSION INCOME DRAWDOWN</t>
  </si>
  <si>
    <t>16852007-20160630 Credit Interest</t>
  </si>
  <si>
    <t>Mr A Race Pension Income Dra</t>
  </si>
  <si>
    <t>HMRC NDDS HMRC NDDS 600786388930856863</t>
  </si>
  <si>
    <t>PENSION PRACTITIONER.COM PAYE ANNUAL ADMIN FEE</t>
  </si>
  <si>
    <t>16852007-20160531 Credit Interest</t>
  </si>
  <si>
    <t>HMRC NDDS HMRC NDDS 600786388930840517</t>
  </si>
  <si>
    <t>16852007-20160430 Credit Interest</t>
  </si>
  <si>
    <t>HMRC NDDS HMRC NDDS 600786388895189882</t>
  </si>
  <si>
    <t>HMRC NDDS HMRC NDDS 600786388895189881</t>
  </si>
  <si>
    <t>Green Property Inv Green Property Inv LOAN Repayment REF-LOAN Repayment</t>
  </si>
  <si>
    <t>Green Property Inv Green Property Inv LOAN 1 R interes REF-LOAN 1 R interes</t>
  </si>
  <si>
    <t>Green Property Inv Green Property Inv LOAN 2 interest REF-LOAN 2 interest</t>
  </si>
  <si>
    <t>Green Property Inv Green Property Inv LOAN 5 REF-LOAN 5</t>
  </si>
  <si>
    <t>Green Property Inv Green Property Inv LOAN 4 REF-LOAN 4</t>
  </si>
  <si>
    <t>Green Property Inv Green Property Inv LOAN 6 REF-LOAN 6</t>
  </si>
  <si>
    <t>GREEN GALE LIMITED PENSION SCHEME LOAN</t>
  </si>
  <si>
    <t>16852007-20160331 Credit Interest</t>
  </si>
  <si>
    <t>Green Gale Limited Green Gale Limited LOAN 3 PAY 1 GG REF-LOAN 3 PAY 1 GG</t>
  </si>
  <si>
    <t>HMRC NDDS HMRC NDDS 600786388842442670</t>
  </si>
  <si>
    <t>16852007-20160229 Credit Interest</t>
  </si>
  <si>
    <t xml:space="preserve"> </t>
  </si>
  <si>
    <t>16852007-20160131 Credit Interest</t>
  </si>
  <si>
    <t>16852007-20151231 Credit Interest</t>
  </si>
  <si>
    <t>16852007-20151130 Credit Interest</t>
  </si>
  <si>
    <t>16852007-20151031 Credit Interest</t>
  </si>
  <si>
    <t>16852007-20150930 Credit Interest</t>
  </si>
  <si>
    <t>16852007-20150831 Credit Interest</t>
  </si>
  <si>
    <t>MR T A AND MRS A RACE PENSION PAYMENT</t>
  </si>
  <si>
    <t>16852007-20150731 Credit Interest</t>
  </si>
  <si>
    <t>16852007-20150630 Credit Interest</t>
  </si>
  <si>
    <t>MR T A AND MRS RACE PENSION PAYMENT</t>
  </si>
  <si>
    <t>EVERGREEN PENSION SCHEME HAWTHORN HOUSE NORTH RODDYMORE FARM BILLY ROW CROOK</t>
  </si>
  <si>
    <t>TransactionNarrative</t>
  </si>
  <si>
    <t>AccountBalance</t>
  </si>
  <si>
    <t>Metro Account Closure</t>
  </si>
  <si>
    <t>Ann Admin - March 2018 Qtr</t>
  </si>
  <si>
    <t>PAYE for March income</t>
  </si>
  <si>
    <t>Refund of Trustee expenses</t>
  </si>
  <si>
    <t>Loanback to Green Prop Invest</t>
  </si>
  <si>
    <t>Net Income Payment</t>
  </si>
  <si>
    <t>GREEN PROPERTY INV LOAN 7 PAYM</t>
  </si>
  <si>
    <t>GREEN GALE LIMITED LOAN 3 PAYM</t>
  </si>
  <si>
    <t>GREEN GALE LIMITED LOAN 4 PAYM</t>
  </si>
  <si>
    <t>GREEN GALE LIMITED LOAN2 PAYME</t>
  </si>
  <si>
    <t>GREEN PROPERTY INV LOAN 6 PAYM</t>
  </si>
  <si>
    <t>EVERGREEN PAYE AA</t>
  </si>
  <si>
    <t>HMRC Tax May 2018</t>
  </si>
  <si>
    <t>Drawdown May 2018</t>
  </si>
  <si>
    <t>GDPR Fee</t>
  </si>
  <si>
    <t>Qtly Admin Fee - June 2018</t>
  </si>
  <si>
    <t>Drawdown July 2018</t>
  </si>
  <si>
    <t>INV-6149 Quarterly Admin Fee</t>
  </si>
  <si>
    <t>Drawdown</t>
  </si>
  <si>
    <t>PP Inv. 6436</t>
  </si>
  <si>
    <t>Pension Drawdown</t>
  </si>
  <si>
    <t>PP Qtly inv. 6675</t>
  </si>
  <si>
    <t>Trustee Expenses</t>
  </si>
  <si>
    <t>HMRC PAYE</t>
  </si>
  <si>
    <t>GREEN GALE LTD LOAN 4 PAYMNT3</t>
  </si>
  <si>
    <t>HMRC - PAYE</t>
  </si>
  <si>
    <t>Loan to Green Gale Limited</t>
  </si>
  <si>
    <t>PP Inv.6761-Loan Roll over doc</t>
  </si>
  <si>
    <t>PP Inv. 6923 - Loan Docs</t>
  </si>
  <si>
    <t>PP Inv. 6957 Qtly Admin</t>
  </si>
  <si>
    <t>Inv. 7145</t>
  </si>
  <si>
    <t>INV. 7350</t>
  </si>
  <si>
    <t>Inv. 7537</t>
  </si>
  <si>
    <t>Barrington Law Partnership</t>
  </si>
  <si>
    <t>Completion Woodland Billy Row</t>
  </si>
  <si>
    <t>Inv. 7752</t>
  </si>
  <si>
    <t>GREEN PROPERTY INV GR. Loan 1</t>
  </si>
  <si>
    <t>GREEN PROPERTY INV GR. Loan 2</t>
  </si>
  <si>
    <t>Inv. 7847</t>
  </si>
  <si>
    <t>Inv. 8019</t>
  </si>
  <si>
    <t>20012189 QTLY INV DR</t>
  </si>
  <si>
    <t>20012189 INV.8504 DR</t>
  </si>
  <si>
    <t>20012189 T.EXPENSE DR</t>
  </si>
  <si>
    <t>GREEN PROPERTY INV GR. LOAN SC</t>
  </si>
  <si>
    <t>20012189 INV 8726 DR</t>
  </si>
  <si>
    <t>GREEN GALE LIMITED LOAN EXT 13</t>
  </si>
  <si>
    <t>Green Gale Ltd Loan Ext 13495</t>
  </si>
  <si>
    <t>Green Gale Ltd loan Ext 10300</t>
  </si>
  <si>
    <t>20012189 DRAWDOWN DR</t>
  </si>
  <si>
    <t>20012189 HMRC PAYE DR</t>
  </si>
  <si>
    <t>Inv. 000616</t>
  </si>
  <si>
    <t>1EXP 2EXP Inv. 00912</t>
  </si>
  <si>
    <t>1LOANREP 2LOANREP</t>
  </si>
  <si>
    <t>Tax Year Start</t>
  </si>
  <si>
    <t>Tax Year End</t>
  </si>
  <si>
    <t>Drawdown from 
bank statements</t>
  </si>
  <si>
    <t>PAYE from 
bank statements</t>
  </si>
  <si>
    <t>Alan's Tax codes</t>
  </si>
  <si>
    <t>Our tax codes (P60)</t>
  </si>
  <si>
    <t xml:space="preserve">Stacy Pension </t>
  </si>
  <si>
    <t>Stacy Tax</t>
  </si>
  <si>
    <t>drawdown</t>
  </si>
  <si>
    <t>Calculation</t>
  </si>
  <si>
    <t>Income Received in 2016</t>
  </si>
  <si>
    <t>Net Amount</t>
  </si>
  <si>
    <t>https://www.uktaxcalculators.co.uk/</t>
  </si>
  <si>
    <t xml:space="preserve">Grossed up </t>
  </si>
  <si>
    <t>Actual tax paid</t>
  </si>
  <si>
    <t>Calcs below</t>
  </si>
  <si>
    <t xml:space="preserve">Tax to be paid </t>
  </si>
  <si>
    <t>Refund due</t>
  </si>
  <si>
    <t>Income Received in 2017</t>
  </si>
  <si>
    <t>Grossed up</t>
  </si>
  <si>
    <t xml:space="preserve">Net Amount </t>
  </si>
  <si>
    <t>Total tax should have paid</t>
  </si>
  <si>
    <t>Income Received in 2018</t>
  </si>
  <si>
    <t>Income Received in 2019</t>
  </si>
  <si>
    <t>Income Received in 2020</t>
  </si>
  <si>
    <t>Overall refund</t>
  </si>
  <si>
    <t>21/22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</si>
</sst>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&quot;£&quot;#,##0.00;[Red]\-&quot;£&quot;#,##0.00"/>
    <numFmt numFmtId="165" formatCode="_-&quot;£&quot;* #,##0.00_-;\-&quot;£&quot;* #,##0.00_-;_-&quot;£&quot;* &quot;-&quot;??_-;_-@"/>
    <numFmt numFmtId="166" formatCode="d/m/yyyy"/>
    <numFmt numFmtId="167" formatCode="&quot;£&quot;#,##0;[Red]\-&quot;£&quot;#,##0"/>
    <numFmt numFmtId="168" formatCode="&quot;£&quot;#,##0.00"/>
  </numFmts>
  <fonts count="15">
    <font>
      <sz val="11.0"/>
      <color theme="1"/>
      <name val="Calibri"/>
      <scheme val="minor"/>
    </font>
    <font>
      <color theme="1"/>
      <name val="Calibri"/>
      <scheme val="minor"/>
    </font>
    <font>
      <b/>
      <u/>
      <sz val="11.0"/>
      <color theme="1"/>
      <name val="Calibri"/>
      <scheme val="minor"/>
    </font>
    <font>
      <sz val="11.0"/>
      <color theme="1"/>
      <name val="Calibri"/>
    </font>
    <font>
      <sz val="11.0"/>
      <color theme="1"/>
      <name val="Arial"/>
    </font>
    <font>
      <b/>
      <sz val="11.0"/>
      <color theme="1"/>
      <name val="Calibri"/>
    </font>
    <font>
      <b/>
      <sz val="11.0"/>
      <color rgb="FFFF0000"/>
      <name val="Calibri"/>
    </font>
    <font>
      <b/>
      <sz val="11.0"/>
      <color theme="1"/>
      <name val="Arial"/>
    </font>
    <font>
      <sz val="11.0"/>
      <color rgb="FFFF0000"/>
      <name val="Calibri"/>
    </font>
    <font>
      <sz val="10.0"/>
      <color theme="1"/>
      <name val="Calibri"/>
      <scheme val="minor"/>
    </font>
    <font>
      <sz val="10.0"/>
      <color theme="1"/>
      <name val="Arial"/>
    </font>
    <font>
      <b/>
      <sz val="11.0"/>
      <color theme="1"/>
      <name val="Calibri"/>
      <scheme val="minor"/>
    </font>
    <font>
      <u/>
      <sz val="11.0"/>
      <color theme="10"/>
    </font>
    <font>
      <u/>
      <sz val="11.0"/>
      <color theme="10"/>
      <name val="Calibri"/>
      <scheme val="minor"/>
    </font>
    <font>
      <u/>
      <sz val="11.0"/>
      <color theme="1"/>
      <name val="Calibri"/>
      <scheme val="minor"/>
    </font>
  </fonts>
  <fills count="4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00FF00"/>
        <bgColor rgb="FF00FF00"/>
      </patternFill>
    </fill>
  </fills>
  <borders count="3">
    <border/>
    <border>
      <left/>
      <right/>
      <top/>
      <bottom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</border>
  </borders>
  <cellStyleXfs count="1">
    <xf borderId="0" fillId="0" fontId="0" numFmtId="0" applyAlignment="1" applyFont="1"/>
  </cellStyleXfs>
  <cellXfs count="59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0" numFmtId="0" xfId="0" applyAlignment="1" applyFont="1">
      <alignment shrinkToFit="0" wrapText="1"/>
    </xf>
    <xf borderId="0" fillId="0" fontId="0" numFmtId="164" xfId="0" applyFont="1" applyNumberFormat="1"/>
    <xf borderId="0" fillId="0" fontId="2" numFmtId="0" xfId="0" applyFont="1"/>
    <xf borderId="0" fillId="0" fontId="0" numFmtId="14" xfId="0" applyFont="1" applyNumberFormat="1"/>
    <xf borderId="0" fillId="0" fontId="3" numFmtId="0" xfId="0" applyFont="1"/>
    <xf borderId="0" fillId="0" fontId="4" numFmtId="0" xfId="0" applyFont="1"/>
    <xf borderId="0" fillId="0" fontId="3" numFmtId="165" xfId="0" applyFont="1" applyNumberFormat="1"/>
    <xf borderId="0" fillId="0" fontId="3" numFmtId="1" xfId="0" applyFont="1" applyNumberFormat="1"/>
    <xf borderId="0" fillId="0" fontId="3" numFmtId="166" xfId="0" applyFont="1" applyNumberFormat="1"/>
    <xf borderId="0" fillId="0" fontId="5" numFmtId="0" xfId="0" applyFont="1"/>
    <xf borderId="0" fillId="0" fontId="5" numFmtId="165" xfId="0" applyFont="1" applyNumberFormat="1"/>
    <xf borderId="0" fillId="0" fontId="6" numFmtId="165" xfId="0" applyFont="1" applyNumberFormat="1"/>
    <xf borderId="0" fillId="0" fontId="5" numFmtId="1" xfId="0" applyFont="1" applyNumberFormat="1"/>
    <xf borderId="0" fillId="0" fontId="7" numFmtId="165" xfId="0" applyFont="1" applyNumberFormat="1"/>
    <xf borderId="1" fillId="2" fontId="7" numFmtId="0" xfId="0" applyBorder="1" applyFill="1" applyFont="1"/>
    <xf borderId="1" fillId="2" fontId="7" numFmtId="165" xfId="0" applyBorder="1" applyFont="1" applyNumberFormat="1"/>
    <xf borderId="1" fillId="2" fontId="5" numFmtId="165" xfId="0" applyBorder="1" applyFont="1" applyNumberFormat="1"/>
    <xf borderId="1" fillId="2" fontId="7" numFmtId="1" xfId="0" applyBorder="1" applyFont="1" applyNumberFormat="1"/>
    <xf borderId="1" fillId="2" fontId="4" numFmtId="0" xfId="0" applyBorder="1" applyFont="1"/>
    <xf borderId="1" fillId="2" fontId="4" numFmtId="165" xfId="0" applyBorder="1" applyFont="1" applyNumberFormat="1"/>
    <xf borderId="1" fillId="2" fontId="3" numFmtId="165" xfId="0" applyBorder="1" applyFont="1" applyNumberFormat="1"/>
    <xf borderId="1" fillId="2" fontId="4" numFmtId="1" xfId="0" applyBorder="1" applyFont="1" applyNumberFormat="1"/>
    <xf borderId="1" fillId="2" fontId="3" numFmtId="0" xfId="0" applyBorder="1" applyFont="1"/>
    <xf borderId="0" fillId="0" fontId="4" numFmtId="165" xfId="0" applyFont="1" applyNumberFormat="1"/>
    <xf borderId="0" fillId="0" fontId="8" numFmtId="165" xfId="0" applyFont="1" applyNumberFormat="1"/>
    <xf borderId="0" fillId="0" fontId="3" numFmtId="0" xfId="0" applyAlignment="1" applyFont="1">
      <alignment vertical="center"/>
    </xf>
    <xf borderId="0" fillId="0" fontId="4" numFmtId="0" xfId="0" applyAlignment="1" applyFont="1">
      <alignment vertical="center"/>
    </xf>
    <xf borderId="0" fillId="0" fontId="7" numFmtId="1" xfId="0" applyFont="1" applyNumberFormat="1"/>
    <xf borderId="0" fillId="0" fontId="5" numFmtId="0" xfId="0" applyAlignment="1" applyFont="1">
      <alignment vertical="center"/>
    </xf>
    <xf borderId="0" fillId="0" fontId="5" numFmtId="165" xfId="0" applyAlignment="1" applyFont="1" applyNumberFormat="1">
      <alignment horizontal="left"/>
    </xf>
    <xf borderId="0" fillId="0" fontId="5" numFmtId="9" xfId="0" applyFont="1" applyNumberFormat="1"/>
    <xf borderId="1" fillId="3" fontId="3" numFmtId="0" xfId="0" applyBorder="1" applyFill="1" applyFont="1"/>
    <xf borderId="1" fillId="3" fontId="4" numFmtId="165" xfId="0" applyBorder="1" applyFont="1" applyNumberFormat="1"/>
    <xf borderId="1" fillId="3" fontId="3" numFmtId="165" xfId="0" applyBorder="1" applyFont="1" applyNumberFormat="1"/>
    <xf borderId="1" fillId="3" fontId="4" numFmtId="0" xfId="0" applyBorder="1" applyFont="1"/>
    <xf borderId="0" fillId="0" fontId="0" numFmtId="4" xfId="0" applyFont="1" applyNumberFormat="1"/>
    <xf borderId="2" fillId="0" fontId="9" numFmtId="0" xfId="0" applyAlignment="1" applyBorder="1" applyFont="1">
      <alignment shrinkToFit="0" wrapText="1"/>
    </xf>
    <xf borderId="2" fillId="0" fontId="10" numFmtId="15" xfId="0" applyAlignment="1" applyBorder="1" applyFont="1" applyNumberFormat="1">
      <alignment horizontal="right" shrinkToFit="0" wrapText="1"/>
    </xf>
    <xf borderId="2" fillId="0" fontId="10" numFmtId="0" xfId="0" applyAlignment="1" applyBorder="1" applyFont="1">
      <alignment horizontal="right" shrinkToFit="0" wrapText="1"/>
    </xf>
    <xf borderId="2" fillId="0" fontId="10" numFmtId="16" xfId="0" applyAlignment="1" applyBorder="1" applyFont="1" applyNumberFormat="1">
      <alignment horizontal="right" shrinkToFit="0" wrapText="1"/>
    </xf>
    <xf borderId="0" fillId="0" fontId="11" numFmtId="14" xfId="0" applyFont="1" applyNumberFormat="1"/>
    <xf borderId="0" fillId="0" fontId="11" numFmtId="0" xfId="0" applyFont="1"/>
    <xf borderId="0" fillId="0" fontId="11" numFmtId="4" xfId="0" applyFont="1" applyNumberFormat="1"/>
    <xf borderId="1" fillId="2" fontId="11" numFmtId="14" xfId="0" applyBorder="1" applyFont="1" applyNumberFormat="1"/>
    <xf borderId="1" fillId="2" fontId="11" numFmtId="0" xfId="0" applyBorder="1" applyFont="1"/>
    <xf borderId="1" fillId="2" fontId="11" numFmtId="4" xfId="0" applyBorder="1" applyFont="1" applyNumberFormat="1"/>
    <xf borderId="0" fillId="0" fontId="0" numFmtId="2" xfId="0" applyFont="1" applyNumberFormat="1"/>
    <xf borderId="1" fillId="2" fontId="0" numFmtId="14" xfId="0" applyBorder="1" applyFont="1" applyNumberFormat="1"/>
    <xf borderId="1" fillId="2" fontId="0" numFmtId="2" xfId="0" applyBorder="1" applyFont="1" applyNumberFormat="1"/>
    <xf borderId="0" fillId="0" fontId="0" numFmtId="0" xfId="0" applyAlignment="1" applyFont="1">
      <alignment shrinkToFit="0" vertical="top" wrapText="1"/>
    </xf>
    <xf borderId="0" fillId="0" fontId="1" numFmtId="165" xfId="0" applyFont="1" applyNumberFormat="1"/>
    <xf borderId="0" fillId="0" fontId="0" numFmtId="167" xfId="0" applyFont="1" applyNumberFormat="1"/>
    <xf borderId="0" fillId="0" fontId="12" numFmtId="0" xfId="0" applyFont="1"/>
    <xf borderId="0" fillId="0" fontId="13" numFmtId="0" xfId="0" applyFont="1"/>
    <xf borderId="0" fillId="0" fontId="0" numFmtId="0" xfId="0" applyAlignment="1" applyFont="1">
      <alignment horizontal="center" vertical="center"/>
    </xf>
    <xf borderId="0" fillId="0" fontId="14" numFmtId="0" xfId="0" applyFont="1"/>
    <xf borderId="0" fillId="0" fontId="11" numFmtId="168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7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76200</xdr:colOff>
      <xdr:row>6</xdr:row>
      <xdr:rowOff>142875</xdr:rowOff>
    </xdr:from>
    <xdr:ext cx="10525125" cy="2847975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190500</xdr:colOff>
      <xdr:row>7</xdr:row>
      <xdr:rowOff>38100</xdr:rowOff>
    </xdr:from>
    <xdr:ext cx="9258300" cy="51339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180975</xdr:colOff>
      <xdr:row>2</xdr:row>
      <xdr:rowOff>85725</xdr:rowOff>
    </xdr:from>
    <xdr:ext cx="9944100" cy="54578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38100</xdr:colOff>
      <xdr:row>7</xdr:row>
      <xdr:rowOff>85725</xdr:rowOff>
    </xdr:from>
    <xdr:ext cx="11591925" cy="6153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</xdr:colOff>
      <xdr:row>6</xdr:row>
      <xdr:rowOff>57150</xdr:rowOff>
    </xdr:from>
    <xdr:ext cx="11839575" cy="641985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66675</xdr:colOff>
      <xdr:row>7</xdr:row>
      <xdr:rowOff>0</xdr:rowOff>
    </xdr:from>
    <xdr:ext cx="12030075" cy="6591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hyperlink" Target="https://www.uktaxcalculators.co.uk/" TargetMode="External"/><Relationship Id="rId2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8.0"/>
    <col customWidth="1" min="2" max="2" width="10.0"/>
    <col customWidth="1" min="3" max="3" width="8.71"/>
    <col customWidth="1" min="4" max="4" width="11.71"/>
    <col customWidth="1" min="5" max="26" width="8.71"/>
  </cols>
  <sheetData>
    <row r="1" ht="14.25" customHeight="1">
      <c r="A1" s="1" t="s">
        <v>0</v>
      </c>
    </row>
    <row r="2" ht="14.25" customHeight="1">
      <c r="A2" s="1" t="s">
        <v>1</v>
      </c>
    </row>
    <row r="3" ht="14.25" customHeight="1"/>
    <row r="4" ht="14.25" customHeight="1"/>
    <row r="5" ht="14.25" customHeight="1"/>
    <row r="6" ht="14.25" customHeight="1"/>
    <row r="7" ht="14.25" customHeight="1">
      <c r="A7" s="2" t="s">
        <v>2</v>
      </c>
    </row>
    <row r="8" ht="14.25" customHeight="1"/>
    <row r="9" ht="14.25" customHeight="1">
      <c r="B9" s="3"/>
      <c r="D9" s="4" t="s">
        <v>3</v>
      </c>
    </row>
    <row r="10" ht="14.25" customHeight="1">
      <c r="B10" s="3">
        <f>'2016-2017- Income tax calcs'!E2</f>
        <v>41343.34</v>
      </c>
      <c r="C10" s="1" t="s">
        <v>4</v>
      </c>
      <c r="D10" s="1">
        <v>41353.0</v>
      </c>
      <c r="E10" s="3">
        <f t="shared" ref="E10:E14" si="1">ABS(D10-B10)</f>
        <v>9.66</v>
      </c>
      <c r="F10" s="1" t="s">
        <v>5</v>
      </c>
    </row>
    <row r="11" ht="14.25" customHeight="1">
      <c r="B11" s="3">
        <f>'2017-2018- Income tax calcs'!E2</f>
        <v>31930.57</v>
      </c>
      <c r="C11" s="1" t="s">
        <v>6</v>
      </c>
      <c r="D11" s="1">
        <v>32063.0</v>
      </c>
      <c r="E11" s="3">
        <f t="shared" si="1"/>
        <v>132.43</v>
      </c>
      <c r="F11" s="1" t="s">
        <v>5</v>
      </c>
    </row>
    <row r="12" ht="14.25" customHeight="1">
      <c r="A12" s="3"/>
      <c r="B12" s="3">
        <f>'2018-2019- Income tax calcs'!E2</f>
        <v>32540.5</v>
      </c>
      <c r="C12" s="1" t="s">
        <v>7</v>
      </c>
      <c r="D12" s="1">
        <v>26587.0</v>
      </c>
      <c r="E12" s="3">
        <f t="shared" si="1"/>
        <v>5953.5</v>
      </c>
    </row>
    <row r="13" ht="14.25" customHeight="1">
      <c r="B13" s="3">
        <f>'2019-2020- Income tax calcs'!$E$2</f>
        <v>11190</v>
      </c>
      <c r="C13" s="1" t="s">
        <v>8</v>
      </c>
      <c r="D13" s="1">
        <v>11275.0</v>
      </c>
      <c r="E13" s="3">
        <f t="shared" si="1"/>
        <v>85</v>
      </c>
      <c r="F13" s="1" t="s">
        <v>5</v>
      </c>
    </row>
    <row r="14" ht="14.25" customHeight="1">
      <c r="B14" s="3">
        <f>'2020-2021- Income tax calcs'!E2</f>
        <v>6267.5</v>
      </c>
      <c r="C14" s="1" t="s">
        <v>9</v>
      </c>
      <c r="D14" s="1">
        <v>6275.0</v>
      </c>
      <c r="E14" s="3">
        <f t="shared" si="1"/>
        <v>7.5</v>
      </c>
      <c r="F14" s="1" t="s">
        <v>5</v>
      </c>
    </row>
    <row r="15" ht="14.25" customHeight="1">
      <c r="B15" s="3"/>
    </row>
    <row r="16" ht="14.25" customHeight="1">
      <c r="B16" s="3"/>
    </row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0"/>
    <col customWidth="1" min="2" max="2" width="83.86"/>
    <col customWidth="1" min="3" max="5" width="10.57"/>
    <col customWidth="1" min="6" max="8" width="8.71"/>
    <col customWidth="1" min="9" max="10" width="10.57"/>
    <col customWidth="1" min="11" max="26" width="8.71"/>
  </cols>
  <sheetData>
    <row r="1" ht="14.25" customHeight="1">
      <c r="A1" s="1" t="str">
        <f>'08.04.13-03.04.14'!A1</f>
        <v>Posting date</v>
      </c>
      <c r="B1" s="1" t="str">
        <f>'08.04.13-03.04.14'!B1</f>
        <v>Description</v>
      </c>
      <c r="C1" s="1" t="str">
        <f>'08.04.13-03.04.14'!C1</f>
        <v>Debit</v>
      </c>
      <c r="D1" s="1" t="str">
        <f>'08.04.13-03.04.14'!D1</f>
        <v>Credit</v>
      </c>
      <c r="E1" s="1" t="s">
        <v>86</v>
      </c>
    </row>
    <row r="2" ht="14.25" customHeight="1">
      <c r="A2" s="5">
        <v>41372.0</v>
      </c>
      <c r="B2" s="5" t="s">
        <v>87</v>
      </c>
      <c r="C2" s="48">
        <v>2400.0</v>
      </c>
      <c r="D2" s="48">
        <v>0.0</v>
      </c>
      <c r="E2" s="48">
        <v>187213.43</v>
      </c>
      <c r="F2" s="1" t="str">
        <f>IF(B2="*drawdown*","Y",IF(B2="*net*","Y",IF(B2="*pension*","Y","")))</f>
        <v/>
      </c>
      <c r="G2" s="1" t="str">
        <f t="shared" ref="G2:G260" si="1">IF(COUNTIF(B2,"*DD*"),"",IF(COUNTIF(B2,"*pensionpractitioner*"),"",IF(COUNTIF(B2,"*drawdown*"),"drawdown",IF(COUNTIF(B2,"*pension*"),"drawdown",IF(COUNTIF(B2,"*net*"),"drawdown","")))))</f>
        <v>drawdown</v>
      </c>
      <c r="I2" s="5">
        <v>41370.0</v>
      </c>
      <c r="J2" s="5">
        <v>41734.0</v>
      </c>
      <c r="K2" s="1">
        <f>SUMIFS(B2:B8,A2:A8,"&gt;="&amp;E2,A2:A8,"&lt;="&amp;E3)</f>
        <v>0</v>
      </c>
    </row>
    <row r="3" ht="14.25" customHeight="1">
      <c r="A3" s="5">
        <v>41394.0</v>
      </c>
      <c r="B3" s="5" t="s">
        <v>87</v>
      </c>
      <c r="C3" s="48">
        <v>2400.0</v>
      </c>
      <c r="D3" s="48">
        <v>0.0</v>
      </c>
      <c r="E3" s="48">
        <v>184813.43</v>
      </c>
      <c r="F3" s="1" t="str">
        <f t="shared" ref="F3:F265" si="2">IF(B3="*Drawdown*","Y",IF(B3="*net*","Y",IF(B3="*pension*","Y","")))</f>
        <v/>
      </c>
      <c r="G3" s="1" t="str">
        <f t="shared" si="1"/>
        <v>drawdown</v>
      </c>
      <c r="I3" s="5">
        <f t="shared" ref="I3:I10" si="3">J2+1</f>
        <v>41735</v>
      </c>
      <c r="J3" s="5">
        <v>42099.0</v>
      </c>
    </row>
    <row r="4" ht="14.25" customHeight="1">
      <c r="A4" s="5">
        <v>41401.0</v>
      </c>
      <c r="B4" s="5" t="s">
        <v>88</v>
      </c>
      <c r="C4" s="48">
        <v>0.0</v>
      </c>
      <c r="D4" s="48">
        <v>7.68</v>
      </c>
      <c r="E4" s="48">
        <v>184821.11</v>
      </c>
      <c r="F4" s="1" t="str">
        <f t="shared" si="2"/>
        <v/>
      </c>
      <c r="G4" s="1" t="str">
        <f t="shared" si="1"/>
        <v/>
      </c>
      <c r="I4" s="5">
        <f t="shared" si="3"/>
        <v>42100</v>
      </c>
      <c r="J4" s="5">
        <v>42465.0</v>
      </c>
    </row>
    <row r="5" ht="14.25" customHeight="1">
      <c r="A5" s="5">
        <v>41402.0</v>
      </c>
      <c r="B5" s="5" t="s">
        <v>89</v>
      </c>
      <c r="C5" s="48">
        <v>0.0</v>
      </c>
      <c r="D5" s="48">
        <v>34753.15</v>
      </c>
      <c r="E5" s="48">
        <v>219574.26</v>
      </c>
      <c r="F5" s="1" t="str">
        <f t="shared" si="2"/>
        <v/>
      </c>
      <c r="G5" s="1" t="str">
        <f t="shared" si="1"/>
        <v/>
      </c>
      <c r="I5" s="5">
        <f t="shared" si="3"/>
        <v>42466</v>
      </c>
      <c r="J5" s="5">
        <v>42830.0</v>
      </c>
    </row>
    <row r="6" ht="14.25" customHeight="1">
      <c r="A6" s="5">
        <v>41402.0</v>
      </c>
      <c r="B6" s="5" t="s">
        <v>90</v>
      </c>
      <c r="C6" s="48">
        <v>1800.0</v>
      </c>
      <c r="D6" s="48">
        <v>0.0</v>
      </c>
      <c r="E6" s="48">
        <v>217774.26</v>
      </c>
      <c r="F6" s="1" t="str">
        <f t="shared" si="2"/>
        <v/>
      </c>
      <c r="G6" s="1" t="str">
        <f t="shared" si="1"/>
        <v>drawdown</v>
      </c>
      <c r="I6" s="5">
        <f t="shared" si="3"/>
        <v>42831</v>
      </c>
      <c r="J6" s="5">
        <v>43195.0</v>
      </c>
    </row>
    <row r="7" ht="14.25" customHeight="1">
      <c r="A7" s="5">
        <v>41422.0</v>
      </c>
      <c r="B7" s="5" t="s">
        <v>91</v>
      </c>
      <c r="C7" s="48">
        <v>2303.0</v>
      </c>
      <c r="D7" s="48">
        <v>0.0</v>
      </c>
      <c r="E7" s="48">
        <v>215471.26</v>
      </c>
      <c r="F7" s="1" t="str">
        <f t="shared" si="2"/>
        <v/>
      </c>
      <c r="G7" s="1" t="str">
        <f t="shared" si="1"/>
        <v/>
      </c>
      <c r="I7" s="5">
        <f t="shared" si="3"/>
        <v>43196</v>
      </c>
      <c r="J7" s="5">
        <v>43560.0</v>
      </c>
    </row>
    <row r="8" ht="14.25" customHeight="1">
      <c r="A8" s="5">
        <v>41422.0</v>
      </c>
      <c r="B8" s="5" t="s">
        <v>92</v>
      </c>
      <c r="C8" s="48">
        <v>1000.0</v>
      </c>
      <c r="D8" s="48">
        <v>0.0</v>
      </c>
      <c r="E8" s="48">
        <v>214471.26</v>
      </c>
      <c r="F8" s="1" t="str">
        <f t="shared" si="2"/>
        <v/>
      </c>
      <c r="G8" s="1" t="str">
        <f t="shared" si="1"/>
        <v>drawdown</v>
      </c>
      <c r="I8" s="5">
        <f t="shared" si="3"/>
        <v>43561</v>
      </c>
      <c r="J8" s="5">
        <v>43926.0</v>
      </c>
    </row>
    <row r="9" ht="14.25" customHeight="1">
      <c r="A9" s="5">
        <v>41428.0</v>
      </c>
      <c r="B9" s="5" t="s">
        <v>93</v>
      </c>
      <c r="C9" s="48">
        <v>285.0</v>
      </c>
      <c r="D9" s="48">
        <v>0.0</v>
      </c>
      <c r="E9" s="48">
        <v>214186.26</v>
      </c>
      <c r="F9" s="1" t="str">
        <f t="shared" si="2"/>
        <v/>
      </c>
      <c r="G9" s="1" t="str">
        <f t="shared" si="1"/>
        <v>drawdown</v>
      </c>
      <c r="I9" s="5">
        <f t="shared" si="3"/>
        <v>43927</v>
      </c>
      <c r="J9" s="5">
        <v>44291.0</v>
      </c>
    </row>
    <row r="10" ht="14.25" customHeight="1">
      <c r="A10" s="5">
        <v>41430.0</v>
      </c>
      <c r="B10" s="5" t="s">
        <v>94</v>
      </c>
      <c r="C10" s="48">
        <v>0.0</v>
      </c>
      <c r="D10" s="48">
        <v>9.12</v>
      </c>
      <c r="E10" s="48">
        <v>214195.38</v>
      </c>
      <c r="F10" s="1" t="str">
        <f t="shared" si="2"/>
        <v/>
      </c>
      <c r="G10" s="1" t="str">
        <f t="shared" si="1"/>
        <v/>
      </c>
      <c r="I10" s="5">
        <f t="shared" si="3"/>
        <v>44292</v>
      </c>
      <c r="J10" s="5">
        <v>44656.0</v>
      </c>
    </row>
    <row r="11" ht="14.25" customHeight="1">
      <c r="A11" s="5">
        <v>41436.0</v>
      </c>
      <c r="B11" s="5" t="s">
        <v>95</v>
      </c>
      <c r="C11" s="48">
        <v>1600.0</v>
      </c>
      <c r="D11" s="48">
        <v>0.0</v>
      </c>
      <c r="E11" s="48">
        <v>212595.38</v>
      </c>
      <c r="F11" s="1" t="str">
        <f t="shared" si="2"/>
        <v/>
      </c>
      <c r="G11" s="1" t="str">
        <f t="shared" si="1"/>
        <v>drawdown</v>
      </c>
      <c r="I11" s="5"/>
    </row>
    <row r="12" ht="14.25" customHeight="1">
      <c r="A12" s="5">
        <v>41456.0</v>
      </c>
      <c r="B12" s="5" t="s">
        <v>92</v>
      </c>
      <c r="C12" s="48">
        <v>2400.0</v>
      </c>
      <c r="D12" s="48">
        <v>0.0</v>
      </c>
      <c r="E12" s="48">
        <v>210195.38</v>
      </c>
      <c r="F12" s="1" t="str">
        <f t="shared" si="2"/>
        <v/>
      </c>
      <c r="G12" s="1" t="str">
        <f t="shared" si="1"/>
        <v>drawdown</v>
      </c>
      <c r="I12" s="5"/>
    </row>
    <row r="13" ht="14.25" customHeight="1">
      <c r="A13" s="5">
        <v>41460.0</v>
      </c>
      <c r="B13" s="5" t="s">
        <v>96</v>
      </c>
      <c r="C13" s="48">
        <v>0.0</v>
      </c>
      <c r="D13" s="48">
        <v>8.73</v>
      </c>
      <c r="E13" s="48">
        <v>210204.11</v>
      </c>
      <c r="F13" s="1" t="str">
        <f t="shared" si="2"/>
        <v/>
      </c>
      <c r="G13" s="1" t="str">
        <f t="shared" si="1"/>
        <v/>
      </c>
      <c r="I13" s="5"/>
    </row>
    <row r="14" ht="14.25" customHeight="1">
      <c r="A14" s="5">
        <v>41466.0</v>
      </c>
      <c r="B14" s="5" t="s">
        <v>97</v>
      </c>
      <c r="C14" s="48">
        <v>35.0</v>
      </c>
      <c r="D14" s="48">
        <v>0.0</v>
      </c>
      <c r="E14" s="48">
        <v>210169.11</v>
      </c>
      <c r="F14" s="1" t="str">
        <f t="shared" si="2"/>
        <v/>
      </c>
      <c r="G14" s="1" t="str">
        <f t="shared" si="1"/>
        <v/>
      </c>
    </row>
    <row r="15" ht="14.25" customHeight="1">
      <c r="A15" s="5">
        <v>41481.0</v>
      </c>
      <c r="B15" s="5" t="s">
        <v>92</v>
      </c>
      <c r="C15" s="48">
        <v>1800.0</v>
      </c>
      <c r="D15" s="48">
        <v>0.0</v>
      </c>
      <c r="E15" s="48">
        <v>208369.11</v>
      </c>
      <c r="F15" s="1" t="str">
        <f t="shared" si="2"/>
        <v/>
      </c>
      <c r="G15" s="1" t="str">
        <f t="shared" si="1"/>
        <v>drawdown</v>
      </c>
    </row>
    <row r="16" ht="14.25" customHeight="1">
      <c r="A16" s="5">
        <v>41491.0</v>
      </c>
      <c r="B16" s="5" t="s">
        <v>98</v>
      </c>
      <c r="C16" s="48">
        <v>0.0</v>
      </c>
      <c r="D16" s="48">
        <v>8.9</v>
      </c>
      <c r="E16" s="48">
        <v>208378.01</v>
      </c>
      <c r="F16" s="1" t="str">
        <f t="shared" si="2"/>
        <v/>
      </c>
      <c r="G16" s="1" t="str">
        <f t="shared" si="1"/>
        <v/>
      </c>
    </row>
    <row r="17" ht="14.25" customHeight="1">
      <c r="A17" s="5">
        <v>41498.0</v>
      </c>
      <c r="B17" s="5" t="s">
        <v>99</v>
      </c>
      <c r="C17" s="48">
        <v>597.0</v>
      </c>
      <c r="D17" s="48">
        <v>0.0</v>
      </c>
      <c r="E17" s="48">
        <v>207781.01</v>
      </c>
      <c r="F17" s="1" t="str">
        <f t="shared" si="2"/>
        <v/>
      </c>
      <c r="G17" s="1" t="str">
        <f t="shared" si="1"/>
        <v/>
      </c>
    </row>
    <row r="18" ht="14.25" customHeight="1">
      <c r="A18" s="5">
        <v>41515.0</v>
      </c>
      <c r="B18" s="5" t="s">
        <v>92</v>
      </c>
      <c r="C18" s="48">
        <v>1800.0</v>
      </c>
      <c r="D18" s="48">
        <v>0.0</v>
      </c>
      <c r="E18" s="48">
        <v>205981.01</v>
      </c>
      <c r="F18" s="1" t="str">
        <f t="shared" si="2"/>
        <v/>
      </c>
      <c r="G18" s="1" t="str">
        <f t="shared" si="1"/>
        <v>drawdown</v>
      </c>
    </row>
    <row r="19" ht="14.25" customHeight="1">
      <c r="A19" s="5">
        <v>41519.0</v>
      </c>
      <c r="B19" s="5" t="s">
        <v>93</v>
      </c>
      <c r="C19" s="48">
        <v>285.0</v>
      </c>
      <c r="D19" s="48">
        <v>0.0</v>
      </c>
      <c r="E19" s="48">
        <v>205696.01</v>
      </c>
      <c r="F19" s="1" t="str">
        <f t="shared" si="2"/>
        <v/>
      </c>
      <c r="G19" s="1" t="str">
        <f t="shared" si="1"/>
        <v>drawdown</v>
      </c>
    </row>
    <row r="20" ht="14.25" customHeight="1">
      <c r="A20" s="5">
        <v>41522.0</v>
      </c>
      <c r="B20" s="5" t="s">
        <v>100</v>
      </c>
      <c r="C20" s="48">
        <v>0.0</v>
      </c>
      <c r="D20" s="48">
        <v>8.81</v>
      </c>
      <c r="E20" s="48">
        <v>205704.82</v>
      </c>
      <c r="F20" s="1" t="str">
        <f t="shared" si="2"/>
        <v/>
      </c>
      <c r="G20" s="1" t="str">
        <f t="shared" si="1"/>
        <v/>
      </c>
    </row>
    <row r="21" ht="14.25" customHeight="1">
      <c r="A21" s="5">
        <v>41534.0</v>
      </c>
      <c r="B21" s="5" t="s">
        <v>101</v>
      </c>
      <c r="C21" s="48">
        <v>335.8</v>
      </c>
      <c r="D21" s="48">
        <v>0.0</v>
      </c>
      <c r="E21" s="48">
        <v>205369.02</v>
      </c>
      <c r="F21" s="1" t="str">
        <f t="shared" si="2"/>
        <v/>
      </c>
      <c r="G21" s="1" t="str">
        <f t="shared" si="1"/>
        <v/>
      </c>
    </row>
    <row r="22" ht="14.25" customHeight="1">
      <c r="A22" s="5">
        <v>41534.0</v>
      </c>
      <c r="B22" s="5" t="s">
        <v>102</v>
      </c>
      <c r="C22" s="48">
        <v>390.0</v>
      </c>
      <c r="D22" s="48">
        <v>0.0</v>
      </c>
      <c r="E22" s="48">
        <v>204979.02</v>
      </c>
      <c r="F22" s="1" t="str">
        <f t="shared" si="2"/>
        <v/>
      </c>
      <c r="G22" s="1" t="str">
        <f t="shared" si="1"/>
        <v/>
      </c>
    </row>
    <row r="23" ht="14.25" customHeight="1">
      <c r="A23" s="5">
        <v>41544.0</v>
      </c>
      <c r="B23" s="5" t="s">
        <v>92</v>
      </c>
      <c r="C23" s="48">
        <v>2400.0</v>
      </c>
      <c r="D23" s="48">
        <v>0.0</v>
      </c>
      <c r="E23" s="48">
        <v>202579.02</v>
      </c>
      <c r="F23" s="1" t="str">
        <f t="shared" si="2"/>
        <v/>
      </c>
      <c r="G23" s="1" t="str">
        <f t="shared" si="1"/>
        <v>drawdown</v>
      </c>
    </row>
    <row r="24" ht="14.25" customHeight="1">
      <c r="A24" s="5">
        <v>41554.0</v>
      </c>
      <c r="B24" s="5" t="s">
        <v>103</v>
      </c>
      <c r="C24" s="48">
        <v>0.0</v>
      </c>
      <c r="D24" s="48">
        <v>8.41</v>
      </c>
      <c r="E24" s="48">
        <v>202587.43</v>
      </c>
      <c r="F24" s="1" t="str">
        <f t="shared" si="2"/>
        <v/>
      </c>
      <c r="G24" s="1" t="str">
        <f t="shared" si="1"/>
        <v/>
      </c>
    </row>
    <row r="25" ht="14.25" customHeight="1">
      <c r="A25" s="5">
        <v>41556.0</v>
      </c>
      <c r="B25" s="5" t="s">
        <v>104</v>
      </c>
      <c r="C25" s="48">
        <v>336.0</v>
      </c>
      <c r="D25" s="48">
        <v>0.0</v>
      </c>
      <c r="E25" s="48">
        <v>202251.43</v>
      </c>
      <c r="F25" s="1" t="str">
        <f t="shared" si="2"/>
        <v/>
      </c>
      <c r="G25" s="1" t="str">
        <f t="shared" si="1"/>
        <v/>
      </c>
    </row>
    <row r="26" ht="14.25" customHeight="1">
      <c r="A26" s="5">
        <v>41572.0</v>
      </c>
      <c r="B26" s="5" t="s">
        <v>105</v>
      </c>
      <c r="C26" s="48">
        <v>2400.0</v>
      </c>
      <c r="D26" s="48">
        <v>0.0</v>
      </c>
      <c r="E26" s="48">
        <v>199851.43</v>
      </c>
      <c r="F26" s="1" t="str">
        <f t="shared" si="2"/>
        <v/>
      </c>
      <c r="G26" s="1" t="str">
        <f t="shared" si="1"/>
        <v>drawdown</v>
      </c>
    </row>
    <row r="27" ht="14.25" customHeight="1">
      <c r="A27" s="5">
        <v>41583.0</v>
      </c>
      <c r="B27" s="5" t="s">
        <v>106</v>
      </c>
      <c r="C27" s="48">
        <v>336.0</v>
      </c>
      <c r="D27" s="48">
        <v>0.0</v>
      </c>
      <c r="E27" s="48">
        <v>199515.43</v>
      </c>
      <c r="F27" s="1" t="str">
        <f t="shared" si="2"/>
        <v/>
      </c>
      <c r="G27" s="1" t="str">
        <f t="shared" si="1"/>
        <v/>
      </c>
    </row>
    <row r="28" ht="14.25" customHeight="1">
      <c r="A28" s="5">
        <v>41583.0</v>
      </c>
      <c r="B28" s="5" t="s">
        <v>107</v>
      </c>
      <c r="C28" s="48">
        <v>0.0</v>
      </c>
      <c r="D28" s="48">
        <v>8.55</v>
      </c>
      <c r="E28" s="48">
        <v>199523.98</v>
      </c>
      <c r="F28" s="1" t="str">
        <f t="shared" si="2"/>
        <v/>
      </c>
      <c r="G28" s="1" t="str">
        <f t="shared" si="1"/>
        <v/>
      </c>
    </row>
    <row r="29" ht="14.25" customHeight="1">
      <c r="A29" s="5">
        <v>41606.0</v>
      </c>
      <c r="B29" s="5" t="s">
        <v>87</v>
      </c>
      <c r="C29" s="48">
        <v>1000.0</v>
      </c>
      <c r="D29" s="48">
        <v>0.0</v>
      </c>
      <c r="E29" s="48">
        <v>198523.98</v>
      </c>
      <c r="F29" s="1" t="str">
        <f t="shared" si="2"/>
        <v/>
      </c>
      <c r="G29" s="1" t="str">
        <f t="shared" si="1"/>
        <v>drawdown</v>
      </c>
    </row>
    <row r="30" ht="14.25" customHeight="1">
      <c r="A30" s="5">
        <v>41610.0</v>
      </c>
      <c r="B30" s="5" t="s">
        <v>93</v>
      </c>
      <c r="C30" s="48">
        <v>285.0</v>
      </c>
      <c r="D30" s="48">
        <v>0.0</v>
      </c>
      <c r="E30" s="48">
        <v>198238.98</v>
      </c>
      <c r="F30" s="1" t="str">
        <f t="shared" si="2"/>
        <v/>
      </c>
      <c r="G30" s="1" t="str">
        <f t="shared" si="1"/>
        <v>drawdown</v>
      </c>
    </row>
    <row r="31" ht="14.25" customHeight="1">
      <c r="A31" s="5">
        <v>41613.0</v>
      </c>
      <c r="B31" s="5" t="s">
        <v>108</v>
      </c>
      <c r="C31" s="48">
        <v>0.0</v>
      </c>
      <c r="D31" s="48">
        <v>8.19</v>
      </c>
      <c r="E31" s="48">
        <v>198247.17</v>
      </c>
      <c r="F31" s="1" t="str">
        <f t="shared" si="2"/>
        <v/>
      </c>
      <c r="G31" s="1" t="str">
        <f t="shared" si="1"/>
        <v/>
      </c>
    </row>
    <row r="32" ht="14.25" customHeight="1">
      <c r="A32" s="5">
        <v>41619.0</v>
      </c>
      <c r="B32" s="5" t="s">
        <v>109</v>
      </c>
      <c r="C32" s="48">
        <v>336.0</v>
      </c>
      <c r="D32" s="48">
        <v>0.0</v>
      </c>
      <c r="E32" s="48">
        <v>197911.17</v>
      </c>
      <c r="F32" s="1" t="str">
        <f t="shared" si="2"/>
        <v/>
      </c>
      <c r="G32" s="1" t="str">
        <f t="shared" si="1"/>
        <v/>
      </c>
    </row>
    <row r="33" ht="14.25" customHeight="1">
      <c r="A33" s="5">
        <v>41645.0</v>
      </c>
      <c r="B33" s="5" t="s">
        <v>110</v>
      </c>
      <c r="C33" s="48">
        <v>0.0</v>
      </c>
      <c r="D33" s="48">
        <v>8.41</v>
      </c>
      <c r="E33" s="48">
        <v>197919.58</v>
      </c>
      <c r="F33" s="1" t="str">
        <f t="shared" si="2"/>
        <v/>
      </c>
      <c r="G33" s="1" t="str">
        <f t="shared" si="1"/>
        <v/>
      </c>
    </row>
    <row r="34" ht="14.25" customHeight="1">
      <c r="A34" s="5">
        <v>41652.0</v>
      </c>
      <c r="B34" s="5" t="s">
        <v>111</v>
      </c>
      <c r="C34" s="48">
        <v>335.8</v>
      </c>
      <c r="D34" s="48">
        <v>0.0</v>
      </c>
      <c r="E34" s="48">
        <v>197583.78</v>
      </c>
      <c r="F34" s="1" t="str">
        <f t="shared" si="2"/>
        <v/>
      </c>
      <c r="G34" s="1" t="str">
        <f t="shared" si="1"/>
        <v/>
      </c>
    </row>
    <row r="35" ht="14.25" customHeight="1">
      <c r="A35" s="5">
        <v>41675.0</v>
      </c>
      <c r="B35" s="5" t="s">
        <v>112</v>
      </c>
      <c r="C35" s="48">
        <v>0.0</v>
      </c>
      <c r="D35" s="48">
        <v>8.39</v>
      </c>
      <c r="E35" s="48">
        <v>197592.17</v>
      </c>
      <c r="F35" s="1" t="str">
        <f t="shared" si="2"/>
        <v/>
      </c>
      <c r="G35" s="1" t="str">
        <f t="shared" si="1"/>
        <v/>
      </c>
    </row>
    <row r="36" ht="14.25" customHeight="1">
      <c r="A36" s="5">
        <v>41683.0</v>
      </c>
      <c r="B36" s="5" t="s">
        <v>92</v>
      </c>
      <c r="C36" s="48">
        <v>3000.0</v>
      </c>
      <c r="D36" s="48">
        <v>0.0</v>
      </c>
      <c r="E36" s="48">
        <v>194592.17</v>
      </c>
      <c r="F36" s="1" t="str">
        <f t="shared" si="2"/>
        <v/>
      </c>
      <c r="G36" s="1" t="str">
        <f t="shared" si="1"/>
        <v>drawdown</v>
      </c>
    </row>
    <row r="37" ht="14.25" customHeight="1">
      <c r="A37" s="5">
        <v>41691.0</v>
      </c>
      <c r="B37" s="5" t="s">
        <v>113</v>
      </c>
      <c r="C37" s="48">
        <v>336.0</v>
      </c>
      <c r="D37" s="48">
        <v>0.0</v>
      </c>
      <c r="E37" s="48">
        <v>194256.17</v>
      </c>
      <c r="F37" s="1" t="str">
        <f t="shared" si="2"/>
        <v/>
      </c>
      <c r="G37" s="1" t="str">
        <f t="shared" si="1"/>
        <v/>
      </c>
    </row>
    <row r="38" ht="14.25" customHeight="1">
      <c r="A38" s="5">
        <v>41701.0</v>
      </c>
      <c r="B38" s="5" t="s">
        <v>93</v>
      </c>
      <c r="C38" s="48">
        <v>285.0</v>
      </c>
      <c r="D38" s="48">
        <v>0.0</v>
      </c>
      <c r="E38" s="48">
        <v>193971.17</v>
      </c>
      <c r="F38" s="1" t="str">
        <f t="shared" si="2"/>
        <v/>
      </c>
      <c r="G38" s="1" t="str">
        <f t="shared" si="1"/>
        <v>drawdown</v>
      </c>
    </row>
    <row r="39" ht="14.25" customHeight="1">
      <c r="A39" s="5">
        <v>41703.0</v>
      </c>
      <c r="B39" s="5" t="s">
        <v>114</v>
      </c>
      <c r="C39" s="48">
        <v>0.0</v>
      </c>
      <c r="D39" s="48">
        <v>7.49</v>
      </c>
      <c r="E39" s="48">
        <v>193978.66</v>
      </c>
      <c r="F39" s="1" t="str">
        <f t="shared" si="2"/>
        <v/>
      </c>
      <c r="G39" s="1" t="str">
        <f t="shared" si="1"/>
        <v/>
      </c>
    </row>
    <row r="40" ht="14.25" customHeight="1">
      <c r="A40" s="5">
        <v>41711.0</v>
      </c>
      <c r="B40" s="5" t="s">
        <v>115</v>
      </c>
      <c r="C40" s="48">
        <v>336.0</v>
      </c>
      <c r="D40" s="48">
        <v>0.0</v>
      </c>
      <c r="E40" s="48">
        <v>193642.66</v>
      </c>
      <c r="F40" s="1" t="str">
        <f t="shared" si="2"/>
        <v/>
      </c>
      <c r="G40" s="1" t="str">
        <f t="shared" si="1"/>
        <v/>
      </c>
    </row>
    <row r="41" ht="14.25" customHeight="1">
      <c r="A41" s="5">
        <v>41730.0</v>
      </c>
      <c r="B41" s="5" t="s">
        <v>116</v>
      </c>
      <c r="C41" s="48">
        <v>1500.0</v>
      </c>
      <c r="D41" s="48">
        <v>0.0</v>
      </c>
      <c r="E41" s="48">
        <v>192142.66</v>
      </c>
      <c r="F41" s="1" t="str">
        <f t="shared" si="2"/>
        <v/>
      </c>
      <c r="G41" s="1" t="str">
        <f t="shared" si="1"/>
        <v/>
      </c>
    </row>
    <row r="42" ht="14.25" customHeight="1">
      <c r="A42" s="5">
        <v>41730.0</v>
      </c>
      <c r="B42" s="5" t="s">
        <v>92</v>
      </c>
      <c r="C42" s="48">
        <v>3143.85</v>
      </c>
      <c r="D42" s="48">
        <v>0.0</v>
      </c>
      <c r="E42" s="48">
        <v>188998.81</v>
      </c>
      <c r="F42" s="1" t="str">
        <f t="shared" si="2"/>
        <v/>
      </c>
      <c r="G42" s="1" t="str">
        <f t="shared" si="1"/>
        <v>drawdown</v>
      </c>
    </row>
    <row r="43" ht="14.25" customHeight="1">
      <c r="A43" s="5">
        <v>41730.0</v>
      </c>
      <c r="B43" s="5" t="s">
        <v>117</v>
      </c>
      <c r="C43" s="48">
        <v>15000.0</v>
      </c>
      <c r="D43" s="48">
        <v>0.0</v>
      </c>
      <c r="E43" s="48">
        <v>173998.81</v>
      </c>
      <c r="F43" s="1" t="str">
        <f t="shared" si="2"/>
        <v/>
      </c>
      <c r="G43" s="1" t="str">
        <f t="shared" si="1"/>
        <v/>
      </c>
    </row>
    <row r="44" ht="14.25" customHeight="1">
      <c r="A44" s="5">
        <v>41731.0</v>
      </c>
      <c r="B44" s="5" t="s">
        <v>118</v>
      </c>
      <c r="C44" s="48">
        <v>0.0</v>
      </c>
      <c r="D44" s="48">
        <v>6869.0</v>
      </c>
      <c r="E44" s="48">
        <v>180867.81</v>
      </c>
      <c r="F44" s="1" t="str">
        <f t="shared" si="2"/>
        <v/>
      </c>
      <c r="G44" s="1" t="str">
        <f t="shared" si="1"/>
        <v/>
      </c>
    </row>
    <row r="45" ht="14.25" customHeight="1">
      <c r="A45" s="5">
        <v>41731.0</v>
      </c>
      <c r="B45" s="5" t="s">
        <v>119</v>
      </c>
      <c r="C45" s="48">
        <v>0.0</v>
      </c>
      <c r="D45" s="48">
        <v>4988.6</v>
      </c>
      <c r="E45" s="48">
        <v>185856.41</v>
      </c>
      <c r="F45" s="1" t="str">
        <f t="shared" si="2"/>
        <v/>
      </c>
      <c r="G45" s="1" t="str">
        <f t="shared" si="1"/>
        <v/>
      </c>
    </row>
    <row r="46" ht="14.25" customHeight="1">
      <c r="A46" s="5">
        <v>41731.0</v>
      </c>
      <c r="B46" s="5" t="s">
        <v>120</v>
      </c>
      <c r="C46" s="48">
        <v>7900.0</v>
      </c>
      <c r="D46" s="48">
        <v>0.0</v>
      </c>
      <c r="E46" s="48">
        <v>177956.41</v>
      </c>
      <c r="F46" s="1" t="str">
        <f t="shared" si="2"/>
        <v/>
      </c>
      <c r="G46" s="1" t="str">
        <f t="shared" si="1"/>
        <v>drawdown</v>
      </c>
    </row>
    <row r="47" ht="14.25" customHeight="1">
      <c r="A47" s="49">
        <v>41732.0</v>
      </c>
      <c r="B47" s="49" t="s">
        <v>121</v>
      </c>
      <c r="C47" s="50">
        <v>0.0</v>
      </c>
      <c r="D47" s="50">
        <v>14190.0</v>
      </c>
      <c r="E47" s="50">
        <v>192146.41</v>
      </c>
      <c r="F47" s="1" t="str">
        <f t="shared" si="2"/>
        <v/>
      </c>
      <c r="G47" s="1" t="str">
        <f t="shared" si="1"/>
        <v/>
      </c>
    </row>
    <row r="48" ht="14.25" customHeight="1">
      <c r="A48" s="49">
        <v>41732.0</v>
      </c>
      <c r="B48" s="49" t="s">
        <v>122</v>
      </c>
      <c r="C48" s="50">
        <v>0.0</v>
      </c>
      <c r="D48" s="50">
        <v>7134.0</v>
      </c>
      <c r="E48" s="50">
        <v>199280.41</v>
      </c>
      <c r="F48" s="1" t="str">
        <f t="shared" si="2"/>
        <v/>
      </c>
      <c r="G48" s="1" t="str">
        <f t="shared" si="1"/>
        <v/>
      </c>
    </row>
    <row r="49" ht="14.25" customHeight="1">
      <c r="A49" s="5">
        <v>41736.0</v>
      </c>
      <c r="B49" s="5" t="s">
        <v>125</v>
      </c>
      <c r="C49" s="48">
        <v>0.0</v>
      </c>
      <c r="D49" s="48">
        <v>0.0</v>
      </c>
      <c r="E49" s="48">
        <v>188502.61</v>
      </c>
      <c r="F49" s="1" t="str">
        <f t="shared" si="2"/>
        <v/>
      </c>
      <c r="G49" s="1" t="str">
        <f t="shared" si="1"/>
        <v/>
      </c>
    </row>
    <row r="50" ht="14.25" customHeight="1">
      <c r="A50" s="5">
        <v>41744.0</v>
      </c>
      <c r="B50" s="5" t="s">
        <v>126</v>
      </c>
      <c r="C50" s="48">
        <v>1800.0</v>
      </c>
      <c r="D50" s="48">
        <v>0.0</v>
      </c>
      <c r="E50" s="48">
        <v>186702.61</v>
      </c>
      <c r="F50" s="1" t="str">
        <f t="shared" si="2"/>
        <v/>
      </c>
      <c r="G50" s="1" t="str">
        <f t="shared" si="1"/>
        <v/>
      </c>
    </row>
    <row r="51" ht="14.25" customHeight="1">
      <c r="A51" s="5">
        <v>41759.0</v>
      </c>
      <c r="B51" s="5" t="s">
        <v>128</v>
      </c>
      <c r="C51" s="48">
        <v>1500.0</v>
      </c>
      <c r="D51" s="48">
        <v>0.0</v>
      </c>
      <c r="E51" s="48">
        <v>184212.61</v>
      </c>
      <c r="F51" s="1" t="str">
        <f t="shared" si="2"/>
        <v/>
      </c>
      <c r="G51" s="1" t="str">
        <f t="shared" si="1"/>
        <v>drawdown</v>
      </c>
    </row>
    <row r="52" ht="14.25" customHeight="1">
      <c r="A52" s="5">
        <v>41765.0</v>
      </c>
      <c r="B52" s="5" t="s">
        <v>129</v>
      </c>
      <c r="C52" s="48">
        <v>0.0</v>
      </c>
      <c r="D52" s="48">
        <v>7.69</v>
      </c>
      <c r="E52" s="48">
        <v>184220.3</v>
      </c>
      <c r="F52" s="1" t="str">
        <f t="shared" si="2"/>
        <v/>
      </c>
      <c r="G52" s="1" t="str">
        <f t="shared" si="1"/>
        <v/>
      </c>
    </row>
    <row r="53" ht="14.25" customHeight="1">
      <c r="A53" s="5">
        <v>41765.0</v>
      </c>
      <c r="B53" s="5" t="s">
        <v>130</v>
      </c>
      <c r="C53" s="48">
        <v>503.0</v>
      </c>
      <c r="D53" s="48">
        <v>0.0</v>
      </c>
      <c r="E53" s="48">
        <v>183717.3</v>
      </c>
      <c r="F53" s="1" t="str">
        <f t="shared" si="2"/>
        <v/>
      </c>
      <c r="G53" s="1" t="str">
        <f t="shared" si="1"/>
        <v/>
      </c>
    </row>
    <row r="54" ht="14.25" customHeight="1">
      <c r="A54" s="5">
        <v>41772.0</v>
      </c>
      <c r="B54" s="5" t="s">
        <v>128</v>
      </c>
      <c r="C54" s="48">
        <v>500.0</v>
      </c>
      <c r="D54" s="48">
        <v>0.0</v>
      </c>
      <c r="E54" s="48">
        <v>183217.3</v>
      </c>
      <c r="F54" s="1" t="str">
        <f t="shared" si="2"/>
        <v/>
      </c>
      <c r="G54" s="1" t="str">
        <f t="shared" si="1"/>
        <v>drawdown</v>
      </c>
    </row>
    <row r="55" ht="14.25" customHeight="1">
      <c r="A55" s="5">
        <v>41786.0</v>
      </c>
      <c r="B55" s="5" t="s">
        <v>128</v>
      </c>
      <c r="C55" s="48">
        <v>1000.0</v>
      </c>
      <c r="D55" s="48">
        <v>0.0</v>
      </c>
      <c r="E55" s="48">
        <v>182217.3</v>
      </c>
      <c r="F55" s="1" t="str">
        <f t="shared" si="2"/>
        <v/>
      </c>
      <c r="G55" s="1" t="str">
        <f t="shared" si="1"/>
        <v>drawdown</v>
      </c>
    </row>
    <row r="56" ht="14.25" customHeight="1">
      <c r="A56" s="5">
        <v>41792.0</v>
      </c>
      <c r="B56" s="5" t="s">
        <v>131</v>
      </c>
      <c r="C56" s="48">
        <v>285.0</v>
      </c>
      <c r="D56" s="48">
        <v>0.0</v>
      </c>
      <c r="E56" s="48">
        <v>181932.3</v>
      </c>
      <c r="F56" s="1" t="str">
        <f t="shared" si="2"/>
        <v/>
      </c>
      <c r="G56" s="1" t="str">
        <f t="shared" si="1"/>
        <v/>
      </c>
    </row>
    <row r="57" ht="14.25" customHeight="1">
      <c r="A57" s="5">
        <v>41792.0</v>
      </c>
      <c r="B57" s="5" t="s">
        <v>130</v>
      </c>
      <c r="C57" s="48">
        <v>503.0</v>
      </c>
      <c r="D57" s="48">
        <v>0.0</v>
      </c>
      <c r="E57" s="48">
        <v>181429.3</v>
      </c>
      <c r="F57" s="1" t="str">
        <f t="shared" si="2"/>
        <v/>
      </c>
      <c r="G57" s="1" t="str">
        <f t="shared" si="1"/>
        <v/>
      </c>
    </row>
    <row r="58" ht="14.25" customHeight="1">
      <c r="A58" s="5">
        <v>41792.0</v>
      </c>
      <c r="B58" s="5" t="s">
        <v>128</v>
      </c>
      <c r="C58" s="48">
        <v>1000.0</v>
      </c>
      <c r="D58" s="48">
        <v>0.0</v>
      </c>
      <c r="E58" s="48">
        <v>180429.3</v>
      </c>
      <c r="F58" s="1" t="str">
        <f t="shared" si="2"/>
        <v/>
      </c>
      <c r="G58" s="1" t="str">
        <f t="shared" si="1"/>
        <v>drawdown</v>
      </c>
    </row>
    <row r="59" ht="14.25" customHeight="1">
      <c r="A59" s="5">
        <v>41795.0</v>
      </c>
      <c r="B59" s="5" t="s">
        <v>129</v>
      </c>
      <c r="C59" s="48">
        <v>0.0</v>
      </c>
      <c r="D59" s="48">
        <v>7.76</v>
      </c>
      <c r="E59" s="48">
        <v>180437.06</v>
      </c>
      <c r="F59" s="1" t="str">
        <f t="shared" si="2"/>
        <v/>
      </c>
      <c r="G59" s="1" t="str">
        <f t="shared" si="1"/>
        <v/>
      </c>
    </row>
    <row r="60" ht="14.25" customHeight="1">
      <c r="A60" s="5">
        <v>41816.0</v>
      </c>
      <c r="B60" s="5" t="s">
        <v>128</v>
      </c>
      <c r="C60" s="48">
        <v>3000.0</v>
      </c>
      <c r="D60" s="48">
        <v>0.0</v>
      </c>
      <c r="E60" s="48">
        <v>177437.06</v>
      </c>
      <c r="F60" s="1" t="str">
        <f t="shared" si="2"/>
        <v/>
      </c>
      <c r="G60" s="1" t="str">
        <f t="shared" si="1"/>
        <v>drawdown</v>
      </c>
    </row>
    <row r="61" ht="14.25" customHeight="1">
      <c r="A61" s="5">
        <v>41827.0</v>
      </c>
      <c r="B61" s="5" t="s">
        <v>129</v>
      </c>
      <c r="C61" s="48">
        <v>0.0</v>
      </c>
      <c r="D61" s="48">
        <v>7.37</v>
      </c>
      <c r="E61" s="48">
        <v>177444.43</v>
      </c>
      <c r="F61" s="1" t="str">
        <f t="shared" si="2"/>
        <v/>
      </c>
      <c r="G61" s="1" t="str">
        <f t="shared" si="1"/>
        <v/>
      </c>
    </row>
    <row r="62" ht="14.25" customHeight="1">
      <c r="A62" s="5">
        <v>41831.0</v>
      </c>
      <c r="B62" s="5" t="s">
        <v>132</v>
      </c>
      <c r="C62" s="48">
        <v>35.0</v>
      </c>
      <c r="D62" s="48">
        <v>0.0</v>
      </c>
      <c r="E62" s="48">
        <v>177409.43</v>
      </c>
      <c r="F62" s="1" t="str">
        <f t="shared" si="2"/>
        <v/>
      </c>
      <c r="G62" s="1" t="str">
        <f t="shared" si="1"/>
        <v/>
      </c>
    </row>
    <row r="63" ht="14.25" customHeight="1">
      <c r="A63" s="5">
        <v>41831.0</v>
      </c>
      <c r="B63" s="5" t="s">
        <v>130</v>
      </c>
      <c r="C63" s="48">
        <v>503.0</v>
      </c>
      <c r="D63" s="48">
        <v>0.0</v>
      </c>
      <c r="E63" s="48">
        <v>176906.43</v>
      </c>
      <c r="F63" s="1" t="str">
        <f t="shared" si="2"/>
        <v/>
      </c>
      <c r="G63" s="1" t="str">
        <f t="shared" si="1"/>
        <v/>
      </c>
    </row>
    <row r="64" ht="14.25" customHeight="1">
      <c r="A64" s="5">
        <v>41836.0</v>
      </c>
      <c r="B64" s="5" t="s">
        <v>128</v>
      </c>
      <c r="C64" s="48">
        <v>2000.0</v>
      </c>
      <c r="D64" s="48">
        <v>0.0</v>
      </c>
      <c r="E64" s="48">
        <v>174906.43</v>
      </c>
      <c r="F64" s="1" t="str">
        <f t="shared" si="2"/>
        <v/>
      </c>
      <c r="G64" s="1" t="str">
        <f t="shared" si="1"/>
        <v>drawdown</v>
      </c>
    </row>
    <row r="65" ht="14.25" customHeight="1">
      <c r="A65" s="5">
        <v>41856.0</v>
      </c>
      <c r="B65" s="5" t="s">
        <v>129</v>
      </c>
      <c r="C65" s="48">
        <v>0.0</v>
      </c>
      <c r="D65" s="48">
        <v>7.46</v>
      </c>
      <c r="E65" s="48">
        <v>174913.89</v>
      </c>
      <c r="F65" s="1" t="str">
        <f t="shared" si="2"/>
        <v/>
      </c>
      <c r="G65" s="1" t="str">
        <f t="shared" si="1"/>
        <v/>
      </c>
    </row>
    <row r="66" ht="14.25" customHeight="1">
      <c r="A66" s="5">
        <v>41862.0</v>
      </c>
      <c r="B66" s="5" t="s">
        <v>130</v>
      </c>
      <c r="C66" s="48">
        <v>503.0</v>
      </c>
      <c r="D66" s="48">
        <v>0.0</v>
      </c>
      <c r="E66" s="48">
        <v>174410.89</v>
      </c>
      <c r="F66" s="1" t="str">
        <f t="shared" si="2"/>
        <v/>
      </c>
      <c r="G66" s="1" t="str">
        <f t="shared" si="1"/>
        <v/>
      </c>
    </row>
    <row r="67" ht="14.25" customHeight="1">
      <c r="A67" s="5">
        <v>41883.0</v>
      </c>
      <c r="B67" s="5" t="s">
        <v>131</v>
      </c>
      <c r="C67" s="48">
        <v>285.0</v>
      </c>
      <c r="D67" s="48">
        <v>0.0</v>
      </c>
      <c r="E67" s="48">
        <v>174125.89</v>
      </c>
      <c r="F67" s="1" t="str">
        <f t="shared" si="2"/>
        <v/>
      </c>
      <c r="G67" s="1" t="str">
        <f t="shared" si="1"/>
        <v/>
      </c>
    </row>
    <row r="68" ht="14.25" customHeight="1">
      <c r="A68" s="5">
        <v>41886.0</v>
      </c>
      <c r="B68" s="5" t="s">
        <v>130</v>
      </c>
      <c r="C68" s="48">
        <v>503.0</v>
      </c>
      <c r="D68" s="48">
        <v>0.0</v>
      </c>
      <c r="E68" s="48">
        <v>173622.89</v>
      </c>
      <c r="F68" s="1" t="str">
        <f t="shared" si="2"/>
        <v/>
      </c>
      <c r="G68" s="1" t="str">
        <f t="shared" si="1"/>
        <v/>
      </c>
    </row>
    <row r="69" ht="14.25" customHeight="1">
      <c r="A69" s="5">
        <v>41887.0</v>
      </c>
      <c r="B69" s="5" t="s">
        <v>129</v>
      </c>
      <c r="C69" s="48">
        <v>0.0</v>
      </c>
      <c r="D69" s="48">
        <v>7.41</v>
      </c>
      <c r="E69" s="48">
        <v>173630.3</v>
      </c>
      <c r="F69" s="1" t="str">
        <f t="shared" si="2"/>
        <v/>
      </c>
      <c r="G69" s="1" t="str">
        <f t="shared" si="1"/>
        <v/>
      </c>
    </row>
    <row r="70" ht="14.25" customHeight="1">
      <c r="A70" s="5">
        <v>41897.0</v>
      </c>
      <c r="B70" s="5" t="s">
        <v>128</v>
      </c>
      <c r="C70" s="48">
        <v>8000.0</v>
      </c>
      <c r="D70" s="48">
        <v>0.0</v>
      </c>
      <c r="E70" s="48">
        <v>165630.3</v>
      </c>
      <c r="F70" s="1" t="str">
        <f t="shared" si="2"/>
        <v/>
      </c>
      <c r="G70" s="1" t="str">
        <f t="shared" si="1"/>
        <v>drawdown</v>
      </c>
    </row>
    <row r="71" ht="14.25" customHeight="1">
      <c r="A71" s="5">
        <v>41899.0</v>
      </c>
      <c r="B71" s="5" t="s">
        <v>128</v>
      </c>
      <c r="C71" s="48">
        <v>4000.0</v>
      </c>
      <c r="D71" s="48">
        <v>0.0</v>
      </c>
      <c r="E71" s="48">
        <v>161630.3</v>
      </c>
      <c r="F71" s="1" t="str">
        <f t="shared" si="2"/>
        <v/>
      </c>
      <c r="G71" s="1" t="str">
        <f t="shared" si="1"/>
        <v>drawdown</v>
      </c>
    </row>
    <row r="72" ht="14.25" customHeight="1">
      <c r="A72" s="5">
        <v>41913.0</v>
      </c>
      <c r="B72" s="5" t="s">
        <v>133</v>
      </c>
      <c r="C72" s="48">
        <v>390.0</v>
      </c>
      <c r="D72" s="48">
        <v>0.0</v>
      </c>
      <c r="E72" s="48">
        <v>161240.3</v>
      </c>
      <c r="F72" s="1" t="str">
        <f t="shared" si="2"/>
        <v/>
      </c>
      <c r="G72" s="1" t="str">
        <f t="shared" si="1"/>
        <v>drawdown</v>
      </c>
    </row>
    <row r="73" ht="14.25" customHeight="1">
      <c r="A73" s="5">
        <v>41918.0</v>
      </c>
      <c r="B73" s="5" t="s">
        <v>129</v>
      </c>
      <c r="C73" s="48">
        <v>0.0</v>
      </c>
      <c r="D73" s="48">
        <v>6.8</v>
      </c>
      <c r="E73" s="48">
        <v>161247.1</v>
      </c>
      <c r="F73" s="1" t="str">
        <f t="shared" si="2"/>
        <v/>
      </c>
      <c r="G73" s="1" t="str">
        <f t="shared" si="1"/>
        <v/>
      </c>
    </row>
    <row r="74" ht="14.25" customHeight="1">
      <c r="A74" s="5">
        <v>41918.0</v>
      </c>
      <c r="B74" s="5" t="s">
        <v>130</v>
      </c>
      <c r="C74" s="48">
        <v>503.0</v>
      </c>
      <c r="D74" s="48">
        <v>0.0</v>
      </c>
      <c r="E74" s="48">
        <v>160744.1</v>
      </c>
      <c r="F74" s="1" t="str">
        <f t="shared" si="2"/>
        <v/>
      </c>
      <c r="G74" s="1" t="str">
        <f t="shared" si="1"/>
        <v/>
      </c>
    </row>
    <row r="75" ht="14.25" customHeight="1">
      <c r="A75" s="5">
        <v>41918.0</v>
      </c>
      <c r="B75" s="5" t="s">
        <v>128</v>
      </c>
      <c r="C75" s="48">
        <v>2000.0</v>
      </c>
      <c r="D75" s="48">
        <v>0.0</v>
      </c>
      <c r="E75" s="48">
        <v>158744.1</v>
      </c>
      <c r="F75" s="1" t="str">
        <f t="shared" si="2"/>
        <v/>
      </c>
      <c r="G75" s="1" t="str">
        <f t="shared" si="1"/>
        <v>drawdown</v>
      </c>
    </row>
    <row r="76" ht="14.25" customHeight="1">
      <c r="A76" s="5">
        <v>41939.0</v>
      </c>
      <c r="B76" s="5" t="s">
        <v>128</v>
      </c>
      <c r="C76" s="48">
        <v>2000.0</v>
      </c>
      <c r="D76" s="48">
        <v>0.0</v>
      </c>
      <c r="E76" s="48">
        <v>156744.1</v>
      </c>
      <c r="F76" s="1" t="str">
        <f t="shared" si="2"/>
        <v/>
      </c>
      <c r="G76" s="1" t="str">
        <f t="shared" si="1"/>
        <v>drawdown</v>
      </c>
    </row>
    <row r="77" ht="14.25" customHeight="1">
      <c r="A77" s="5">
        <v>41948.0</v>
      </c>
      <c r="B77" s="5" t="s">
        <v>129</v>
      </c>
      <c r="C77" s="48">
        <v>0.0</v>
      </c>
      <c r="D77" s="48">
        <v>6.71</v>
      </c>
      <c r="E77" s="48">
        <v>156750.81</v>
      </c>
      <c r="F77" s="1" t="str">
        <f t="shared" si="2"/>
        <v/>
      </c>
      <c r="G77" s="1" t="str">
        <f t="shared" si="1"/>
        <v/>
      </c>
    </row>
    <row r="78" ht="14.25" customHeight="1">
      <c r="A78" s="5">
        <v>41950.0</v>
      </c>
      <c r="B78" s="5" t="s">
        <v>130</v>
      </c>
      <c r="C78" s="48">
        <v>503.0</v>
      </c>
      <c r="D78" s="48">
        <v>0.0</v>
      </c>
      <c r="E78" s="48">
        <v>156247.81</v>
      </c>
      <c r="F78" s="1" t="str">
        <f t="shared" si="2"/>
        <v/>
      </c>
      <c r="G78" s="1" t="str">
        <f t="shared" si="1"/>
        <v/>
      </c>
    </row>
    <row r="79" ht="14.25" customHeight="1">
      <c r="A79" s="5">
        <v>41974.0</v>
      </c>
      <c r="B79" s="5" t="s">
        <v>131</v>
      </c>
      <c r="C79" s="48">
        <v>285.0</v>
      </c>
      <c r="D79" s="48">
        <v>0.0</v>
      </c>
      <c r="E79" s="48">
        <v>155962.81</v>
      </c>
      <c r="F79" s="1" t="str">
        <f t="shared" si="2"/>
        <v/>
      </c>
      <c r="G79" s="1" t="str">
        <f t="shared" si="1"/>
        <v/>
      </c>
    </row>
    <row r="80" ht="14.25" customHeight="1">
      <c r="A80" s="5">
        <v>41978.0</v>
      </c>
      <c r="B80" s="5" t="s">
        <v>129</v>
      </c>
      <c r="C80" s="48">
        <v>0.0</v>
      </c>
      <c r="D80" s="48">
        <v>6.42</v>
      </c>
      <c r="E80" s="48">
        <v>155969.23</v>
      </c>
      <c r="F80" s="1" t="str">
        <f t="shared" si="2"/>
        <v/>
      </c>
      <c r="G80" s="1" t="str">
        <f t="shared" si="1"/>
        <v/>
      </c>
    </row>
    <row r="81" ht="14.25" customHeight="1">
      <c r="A81" s="5">
        <v>41989.0</v>
      </c>
      <c r="B81" s="5" t="s">
        <v>130</v>
      </c>
      <c r="C81" s="48">
        <v>503.0</v>
      </c>
      <c r="D81" s="48">
        <v>0.0</v>
      </c>
      <c r="E81" s="48">
        <v>155466.23</v>
      </c>
      <c r="F81" s="1" t="str">
        <f t="shared" si="2"/>
        <v/>
      </c>
      <c r="G81" s="1" t="str">
        <f t="shared" si="1"/>
        <v/>
      </c>
    </row>
    <row r="82" ht="14.25" customHeight="1">
      <c r="A82" s="5">
        <v>42006.0</v>
      </c>
      <c r="B82" s="5" t="s">
        <v>134</v>
      </c>
      <c r="C82" s="48">
        <v>1500.0</v>
      </c>
      <c r="D82" s="48">
        <v>0.0</v>
      </c>
      <c r="E82" s="48">
        <v>153966.23</v>
      </c>
      <c r="F82" s="1" t="str">
        <f t="shared" si="2"/>
        <v/>
      </c>
      <c r="G82" s="1" t="str">
        <f t="shared" si="1"/>
        <v/>
      </c>
    </row>
    <row r="83" ht="14.25" customHeight="1">
      <c r="A83" s="5">
        <v>42009.0</v>
      </c>
      <c r="B83" s="5" t="s">
        <v>129</v>
      </c>
      <c r="C83" s="48">
        <v>0.0</v>
      </c>
      <c r="D83" s="48">
        <v>6.6</v>
      </c>
      <c r="E83" s="48">
        <v>153972.83</v>
      </c>
      <c r="F83" s="1" t="str">
        <f t="shared" si="2"/>
        <v/>
      </c>
      <c r="G83" s="1" t="str">
        <f t="shared" si="1"/>
        <v/>
      </c>
    </row>
    <row r="84" ht="14.25" customHeight="1">
      <c r="A84" s="5">
        <v>42013.0</v>
      </c>
      <c r="B84" s="5" t="s">
        <v>130</v>
      </c>
      <c r="C84" s="48">
        <v>503.0</v>
      </c>
      <c r="D84" s="48">
        <v>0.0</v>
      </c>
      <c r="E84" s="48">
        <v>153469.83</v>
      </c>
      <c r="F84" s="1" t="str">
        <f t="shared" si="2"/>
        <v/>
      </c>
      <c r="G84" s="1" t="str">
        <f t="shared" si="1"/>
        <v/>
      </c>
    </row>
    <row r="85" ht="14.25" customHeight="1">
      <c r="A85" s="5">
        <v>42040.0</v>
      </c>
      <c r="B85" s="5" t="s">
        <v>129</v>
      </c>
      <c r="C85" s="48">
        <v>0.0</v>
      </c>
      <c r="D85" s="48">
        <v>6.52</v>
      </c>
      <c r="E85" s="48">
        <v>153476.35</v>
      </c>
      <c r="F85" s="1" t="str">
        <f t="shared" si="2"/>
        <v/>
      </c>
      <c r="G85" s="1" t="str">
        <f t="shared" si="1"/>
        <v/>
      </c>
    </row>
    <row r="86" ht="14.25" customHeight="1">
      <c r="A86" s="5">
        <v>42045.0</v>
      </c>
      <c r="B86" s="5" t="s">
        <v>130</v>
      </c>
      <c r="C86" s="48">
        <v>503.0</v>
      </c>
      <c r="D86" s="48">
        <v>0.0</v>
      </c>
      <c r="E86" s="48">
        <v>152973.35</v>
      </c>
      <c r="F86" s="1" t="str">
        <f t="shared" si="2"/>
        <v/>
      </c>
      <c r="G86" s="1" t="str">
        <f t="shared" si="1"/>
        <v/>
      </c>
    </row>
    <row r="87" ht="14.25" customHeight="1">
      <c r="A87" s="5">
        <v>42065.0</v>
      </c>
      <c r="B87" s="5" t="s">
        <v>131</v>
      </c>
      <c r="C87" s="48">
        <v>285.0</v>
      </c>
      <c r="D87" s="48">
        <v>0.0</v>
      </c>
      <c r="E87" s="48">
        <v>152688.35</v>
      </c>
      <c r="F87" s="1" t="str">
        <f t="shared" si="2"/>
        <v/>
      </c>
      <c r="G87" s="1" t="str">
        <f t="shared" si="1"/>
        <v/>
      </c>
    </row>
    <row r="88" ht="14.25" customHeight="1">
      <c r="A88" s="5">
        <v>42067.0</v>
      </c>
      <c r="B88" s="5" t="s">
        <v>130</v>
      </c>
      <c r="C88" s="48">
        <v>503.0</v>
      </c>
      <c r="D88" s="48">
        <v>0.0</v>
      </c>
      <c r="E88" s="48">
        <v>152185.35</v>
      </c>
      <c r="F88" s="1" t="str">
        <f t="shared" si="2"/>
        <v/>
      </c>
      <c r="G88" s="1" t="str">
        <f t="shared" si="1"/>
        <v/>
      </c>
    </row>
    <row r="89" ht="14.25" customHeight="1">
      <c r="A89" s="5">
        <v>42068.0</v>
      </c>
      <c r="B89" s="5" t="s">
        <v>129</v>
      </c>
      <c r="C89" s="48">
        <v>0.0</v>
      </c>
      <c r="D89" s="48">
        <v>5.87</v>
      </c>
      <c r="E89" s="48">
        <v>152191.22</v>
      </c>
      <c r="F89" s="1" t="str">
        <f t="shared" si="2"/>
        <v/>
      </c>
      <c r="G89" s="1" t="str">
        <f t="shared" si="1"/>
        <v/>
      </c>
    </row>
    <row r="90" ht="14.25" customHeight="1">
      <c r="A90" s="5">
        <v>42083.0</v>
      </c>
      <c r="B90" s="5" t="s">
        <v>135</v>
      </c>
      <c r="C90" s="48">
        <v>0.0</v>
      </c>
      <c r="D90" s="48">
        <v>6669.0</v>
      </c>
      <c r="E90" s="48">
        <v>158860.22</v>
      </c>
      <c r="F90" s="1" t="str">
        <f t="shared" si="2"/>
        <v/>
      </c>
      <c r="G90" s="1" t="str">
        <f t="shared" si="1"/>
        <v/>
      </c>
    </row>
    <row r="91" ht="14.25" customHeight="1">
      <c r="A91" s="5">
        <v>42094.0</v>
      </c>
      <c r="B91" s="5" t="s">
        <v>136</v>
      </c>
      <c r="C91" s="48">
        <v>0.0</v>
      </c>
      <c r="D91" s="48">
        <v>4765.0</v>
      </c>
      <c r="E91" s="48">
        <v>163625.22</v>
      </c>
      <c r="F91" s="1" t="str">
        <f t="shared" si="2"/>
        <v/>
      </c>
      <c r="G91" s="1" t="str">
        <f t="shared" si="1"/>
        <v/>
      </c>
    </row>
    <row r="92" ht="14.25" customHeight="1">
      <c r="A92" s="5">
        <v>42094.0</v>
      </c>
      <c r="B92" s="5" t="s">
        <v>137</v>
      </c>
      <c r="C92" s="48">
        <v>0.0</v>
      </c>
      <c r="D92" s="48">
        <v>6972.0</v>
      </c>
      <c r="E92" s="48">
        <v>170597.22</v>
      </c>
      <c r="F92" s="1" t="str">
        <f t="shared" si="2"/>
        <v/>
      </c>
      <c r="G92" s="1" t="str">
        <f t="shared" si="1"/>
        <v/>
      </c>
    </row>
    <row r="93" ht="14.25" customHeight="1">
      <c r="A93" s="5">
        <v>42094.0</v>
      </c>
      <c r="B93" s="5" t="s">
        <v>138</v>
      </c>
      <c r="C93" s="48">
        <v>0.0</v>
      </c>
      <c r="D93" s="48">
        <v>13675.0</v>
      </c>
      <c r="E93" s="48">
        <v>184272.22</v>
      </c>
      <c r="F93" s="1" t="str">
        <f t="shared" si="2"/>
        <v/>
      </c>
      <c r="G93" s="1" t="str">
        <f t="shared" si="1"/>
        <v/>
      </c>
    </row>
    <row r="94" ht="14.25" customHeight="1">
      <c r="A94" s="5">
        <v>42094.0</v>
      </c>
      <c r="B94" s="5" t="s">
        <v>139</v>
      </c>
      <c r="C94" s="48">
        <v>0.0</v>
      </c>
      <c r="D94" s="48">
        <v>20202.0</v>
      </c>
      <c r="E94" s="48">
        <v>204474.22</v>
      </c>
      <c r="F94" s="1" t="str">
        <f t="shared" si="2"/>
        <v/>
      </c>
      <c r="G94" s="1" t="str">
        <f t="shared" si="1"/>
        <v/>
      </c>
    </row>
    <row r="95" ht="14.25" customHeight="1">
      <c r="A95" s="5">
        <v>42094.0</v>
      </c>
      <c r="B95" s="5" t="s">
        <v>140</v>
      </c>
      <c r="C95" s="48">
        <v>50000.0</v>
      </c>
      <c r="D95" s="48">
        <v>0.0</v>
      </c>
      <c r="E95" s="48">
        <v>154474.22</v>
      </c>
      <c r="F95" s="1" t="str">
        <f t="shared" si="2"/>
        <v/>
      </c>
      <c r="G95" s="1" t="str">
        <f t="shared" si="1"/>
        <v/>
      </c>
    </row>
    <row r="96" ht="14.25" customHeight="1">
      <c r="A96" s="5">
        <v>42157.0</v>
      </c>
      <c r="B96" s="5" t="s">
        <v>219</v>
      </c>
      <c r="C96" s="48" t="s">
        <v>144</v>
      </c>
      <c r="D96" s="48">
        <v>131400.86</v>
      </c>
      <c r="E96" s="48">
        <v>131400.86</v>
      </c>
      <c r="F96" s="1" t="str">
        <f t="shared" si="2"/>
        <v/>
      </c>
      <c r="G96" s="1" t="str">
        <f t="shared" si="1"/>
        <v/>
      </c>
    </row>
    <row r="97" ht="14.25" customHeight="1">
      <c r="A97" s="5">
        <v>42171.0</v>
      </c>
      <c r="B97" s="5" t="s">
        <v>208</v>
      </c>
      <c r="C97" s="48">
        <v>503.0</v>
      </c>
      <c r="D97" s="48" t="s">
        <v>144</v>
      </c>
      <c r="E97" s="48">
        <v>130897.86</v>
      </c>
      <c r="F97" s="1" t="str">
        <f t="shared" si="2"/>
        <v/>
      </c>
      <c r="G97" s="1" t="str">
        <f t="shared" si="1"/>
        <v/>
      </c>
    </row>
    <row r="98" ht="14.25" customHeight="1">
      <c r="A98" s="5">
        <v>42181.0</v>
      </c>
      <c r="B98" s="5" t="s">
        <v>218</v>
      </c>
      <c r="C98" s="48">
        <v>5000.0</v>
      </c>
      <c r="D98" s="48" t="s">
        <v>144</v>
      </c>
      <c r="E98" s="48">
        <v>125897.86</v>
      </c>
      <c r="F98" s="1" t="str">
        <f t="shared" si="2"/>
        <v/>
      </c>
      <c r="G98" s="1" t="str">
        <f t="shared" si="1"/>
        <v>drawdown</v>
      </c>
    </row>
    <row r="99" ht="14.25" customHeight="1">
      <c r="A99" s="5">
        <v>42186.0</v>
      </c>
      <c r="B99" s="5" t="s">
        <v>217</v>
      </c>
      <c r="C99" s="48" t="s">
        <v>144</v>
      </c>
      <c r="D99" s="48">
        <v>25.88</v>
      </c>
      <c r="E99" s="48">
        <v>125923.74</v>
      </c>
      <c r="F99" s="1" t="str">
        <f t="shared" si="2"/>
        <v/>
      </c>
      <c r="G99" s="1" t="str">
        <f t="shared" si="1"/>
        <v/>
      </c>
    </row>
    <row r="100" ht="14.25" customHeight="1">
      <c r="A100" s="5">
        <v>42192.0</v>
      </c>
      <c r="B100" s="5" t="s">
        <v>208</v>
      </c>
      <c r="C100" s="48">
        <v>503.0</v>
      </c>
      <c r="D100" s="48" t="s">
        <v>144</v>
      </c>
      <c r="E100" s="48">
        <v>125420.74</v>
      </c>
      <c r="F100" s="1" t="str">
        <f t="shared" si="2"/>
        <v/>
      </c>
      <c r="G100" s="1" t="str">
        <f t="shared" si="1"/>
        <v/>
      </c>
    </row>
    <row r="101" ht="14.25" customHeight="1">
      <c r="A101" s="5">
        <v>42208.0</v>
      </c>
      <c r="B101" s="5" t="s">
        <v>208</v>
      </c>
      <c r="C101" s="48">
        <v>503.0</v>
      </c>
      <c r="D101" s="48" t="s">
        <v>144</v>
      </c>
      <c r="E101" s="48">
        <v>124917.74</v>
      </c>
      <c r="F101" s="1" t="str">
        <f t="shared" si="2"/>
        <v/>
      </c>
      <c r="G101" s="1" t="str">
        <f t="shared" si="1"/>
        <v/>
      </c>
    </row>
    <row r="102" ht="14.25" customHeight="1">
      <c r="A102" s="5">
        <v>42217.0</v>
      </c>
      <c r="B102" s="5" t="s">
        <v>216</v>
      </c>
      <c r="C102" s="48" t="s">
        <v>144</v>
      </c>
      <c r="D102" s="48">
        <v>26.61</v>
      </c>
      <c r="E102" s="48">
        <v>124944.35</v>
      </c>
      <c r="F102" s="1" t="str">
        <f t="shared" si="2"/>
        <v/>
      </c>
      <c r="G102" s="1" t="str">
        <f t="shared" si="1"/>
        <v/>
      </c>
    </row>
    <row r="103" ht="14.25" customHeight="1">
      <c r="A103" s="5">
        <v>42226.0</v>
      </c>
      <c r="B103" s="5" t="s">
        <v>215</v>
      </c>
      <c r="C103" s="48">
        <v>2000.0</v>
      </c>
      <c r="D103" s="48" t="s">
        <v>144</v>
      </c>
      <c r="E103" s="48">
        <v>122944.35</v>
      </c>
      <c r="F103" s="1" t="str">
        <f t="shared" si="2"/>
        <v/>
      </c>
      <c r="G103" s="1" t="str">
        <f t="shared" si="1"/>
        <v>drawdown</v>
      </c>
    </row>
    <row r="104" ht="14.25" customHeight="1">
      <c r="A104" s="5">
        <v>42248.0</v>
      </c>
      <c r="B104" s="5" t="s">
        <v>208</v>
      </c>
      <c r="C104" s="48">
        <v>390.0</v>
      </c>
      <c r="D104" s="48" t="s">
        <v>144</v>
      </c>
      <c r="E104" s="48">
        <v>122295.58</v>
      </c>
      <c r="F104" s="1" t="str">
        <f t="shared" si="2"/>
        <v/>
      </c>
      <c r="G104" s="1" t="str">
        <f t="shared" si="1"/>
        <v/>
      </c>
    </row>
    <row r="105" ht="14.25" customHeight="1">
      <c r="A105" s="5">
        <v>42248.0</v>
      </c>
      <c r="B105" s="5" t="s">
        <v>208</v>
      </c>
      <c r="C105" s="48">
        <v>285.0</v>
      </c>
      <c r="D105" s="48" t="s">
        <v>144</v>
      </c>
      <c r="E105" s="48">
        <v>122685.58</v>
      </c>
      <c r="F105" s="1" t="str">
        <f t="shared" si="2"/>
        <v/>
      </c>
      <c r="G105" s="1" t="str">
        <f t="shared" si="1"/>
        <v/>
      </c>
    </row>
    <row r="106" ht="14.25" customHeight="1">
      <c r="A106" s="5">
        <v>42248.0</v>
      </c>
      <c r="B106" s="5" t="s">
        <v>214</v>
      </c>
      <c r="C106" s="48" t="s">
        <v>144</v>
      </c>
      <c r="D106" s="48">
        <v>26.23</v>
      </c>
      <c r="E106" s="48">
        <v>122970.58</v>
      </c>
      <c r="F106" s="1" t="str">
        <f t="shared" si="2"/>
        <v/>
      </c>
      <c r="G106" s="1" t="str">
        <f t="shared" si="1"/>
        <v/>
      </c>
    </row>
    <row r="107" ht="14.25" customHeight="1">
      <c r="A107" s="5">
        <v>42275.0</v>
      </c>
      <c r="B107" s="5" t="s">
        <v>163</v>
      </c>
      <c r="C107" s="48">
        <v>1500.0</v>
      </c>
      <c r="D107" s="48" t="s">
        <v>144</v>
      </c>
      <c r="E107" s="48">
        <v>120795.58</v>
      </c>
      <c r="F107" s="1" t="str">
        <f t="shared" si="2"/>
        <v/>
      </c>
      <c r="G107" s="1" t="str">
        <f t="shared" si="1"/>
        <v/>
      </c>
    </row>
    <row r="108" ht="14.25" customHeight="1">
      <c r="A108" s="5">
        <v>42278.0</v>
      </c>
      <c r="B108" s="5" t="s">
        <v>213</v>
      </c>
      <c r="C108" s="48" t="s">
        <v>144</v>
      </c>
      <c r="D108" s="48">
        <v>25.1</v>
      </c>
      <c r="E108" s="48">
        <v>120820.68</v>
      </c>
      <c r="F108" s="1" t="str">
        <f t="shared" si="2"/>
        <v/>
      </c>
      <c r="G108" s="1" t="str">
        <f t="shared" si="1"/>
        <v/>
      </c>
    </row>
    <row r="109" ht="14.25" customHeight="1">
      <c r="A109" s="5">
        <v>42290.0</v>
      </c>
      <c r="B109" s="5" t="s">
        <v>208</v>
      </c>
      <c r="C109" s="48">
        <v>581.0</v>
      </c>
      <c r="D109" s="48" t="s">
        <v>144</v>
      </c>
      <c r="E109" s="48">
        <v>120239.68</v>
      </c>
      <c r="F109" s="1" t="str">
        <f t="shared" si="2"/>
        <v/>
      </c>
      <c r="G109" s="1" t="str">
        <f t="shared" si="1"/>
        <v/>
      </c>
    </row>
    <row r="110" ht="14.25" customHeight="1">
      <c r="A110" s="5">
        <v>42297.0</v>
      </c>
      <c r="B110" s="5" t="s">
        <v>177</v>
      </c>
      <c r="C110" s="48">
        <v>2500.0</v>
      </c>
      <c r="D110" s="48" t="s">
        <v>144</v>
      </c>
      <c r="E110" s="48">
        <v>117739.68</v>
      </c>
      <c r="F110" s="1" t="str">
        <f t="shared" si="2"/>
        <v/>
      </c>
      <c r="G110" s="1" t="str">
        <f t="shared" si="1"/>
        <v>drawdown</v>
      </c>
    </row>
    <row r="111" ht="14.25" customHeight="1">
      <c r="A111" s="5">
        <v>42309.0</v>
      </c>
      <c r="B111" s="5" t="s">
        <v>212</v>
      </c>
      <c r="C111" s="48" t="s">
        <v>144</v>
      </c>
      <c r="D111" s="48">
        <v>25.37</v>
      </c>
      <c r="E111" s="48">
        <v>117765.05</v>
      </c>
      <c r="F111" s="1" t="str">
        <f t="shared" si="2"/>
        <v/>
      </c>
      <c r="G111" s="1" t="str">
        <f t="shared" si="1"/>
        <v/>
      </c>
    </row>
    <row r="112" ht="14.25" customHeight="1">
      <c r="A112" s="5">
        <v>42325.0</v>
      </c>
      <c r="B112" s="5" t="s">
        <v>208</v>
      </c>
      <c r="C112" s="48">
        <v>432.2</v>
      </c>
      <c r="D112" s="48" t="s">
        <v>144</v>
      </c>
      <c r="E112" s="48">
        <v>117332.85</v>
      </c>
      <c r="F112" s="1" t="str">
        <f t="shared" si="2"/>
        <v/>
      </c>
      <c r="G112" s="1" t="str">
        <f t="shared" si="1"/>
        <v/>
      </c>
    </row>
    <row r="113" ht="14.25" customHeight="1">
      <c r="A113" s="5">
        <v>42339.0</v>
      </c>
      <c r="B113" s="5" t="s">
        <v>208</v>
      </c>
      <c r="C113" s="48">
        <v>285.0</v>
      </c>
      <c r="D113" s="48" t="s">
        <v>144</v>
      </c>
      <c r="E113" s="48">
        <v>117072.01</v>
      </c>
      <c r="F113" s="1" t="str">
        <f t="shared" si="2"/>
        <v/>
      </c>
      <c r="G113" s="1" t="str">
        <f t="shared" si="1"/>
        <v/>
      </c>
    </row>
    <row r="114" ht="14.25" customHeight="1">
      <c r="A114" s="5">
        <v>42339.0</v>
      </c>
      <c r="B114" s="5" t="s">
        <v>211</v>
      </c>
      <c r="C114" s="48" t="s">
        <v>144</v>
      </c>
      <c r="D114" s="48">
        <v>24.16</v>
      </c>
      <c r="E114" s="48">
        <v>117357.01</v>
      </c>
      <c r="F114" s="1" t="str">
        <f t="shared" si="2"/>
        <v/>
      </c>
      <c r="G114" s="1" t="str">
        <f t="shared" si="1"/>
        <v/>
      </c>
    </row>
    <row r="115" ht="14.25" customHeight="1">
      <c r="A115" s="5">
        <v>42345.0</v>
      </c>
      <c r="B115" s="5" t="s">
        <v>177</v>
      </c>
      <c r="C115" s="48">
        <v>2500.0</v>
      </c>
      <c r="D115" s="48" t="s">
        <v>144</v>
      </c>
      <c r="E115" s="48">
        <v>114572.01</v>
      </c>
      <c r="F115" s="1" t="str">
        <f t="shared" si="2"/>
        <v/>
      </c>
      <c r="G115" s="1" t="str">
        <f t="shared" si="1"/>
        <v>drawdown</v>
      </c>
    </row>
    <row r="116" ht="14.25" customHeight="1">
      <c r="A116" s="5">
        <v>42370.0</v>
      </c>
      <c r="B116" s="5" t="s">
        <v>210</v>
      </c>
      <c r="C116" s="48" t="s">
        <v>144</v>
      </c>
      <c r="D116" s="48">
        <v>24.43</v>
      </c>
      <c r="E116" s="48">
        <v>114596.44</v>
      </c>
      <c r="F116" s="1" t="str">
        <f t="shared" si="2"/>
        <v/>
      </c>
      <c r="G116" s="1" t="str">
        <f t="shared" si="1"/>
        <v/>
      </c>
    </row>
    <row r="117" ht="14.25" customHeight="1">
      <c r="A117" s="5">
        <v>42377.0</v>
      </c>
      <c r="B117" s="5" t="s">
        <v>208</v>
      </c>
      <c r="C117" s="48">
        <v>432.2</v>
      </c>
      <c r="D117" s="48" t="s">
        <v>144</v>
      </c>
      <c r="E117" s="48">
        <v>114164.24</v>
      </c>
      <c r="F117" s="1" t="str">
        <f t="shared" si="2"/>
        <v/>
      </c>
      <c r="G117" s="1" t="str">
        <f t="shared" si="1"/>
        <v/>
      </c>
    </row>
    <row r="118" ht="14.25" customHeight="1">
      <c r="A118" s="5">
        <v>42396.0</v>
      </c>
      <c r="B118" s="5" t="s">
        <v>208</v>
      </c>
      <c r="C118" s="48">
        <v>432.2</v>
      </c>
      <c r="D118" s="48" t="s">
        <v>144</v>
      </c>
      <c r="E118" s="48">
        <v>113732.04</v>
      </c>
      <c r="F118" s="1" t="str">
        <f t="shared" si="2"/>
        <v/>
      </c>
      <c r="G118" s="1" t="str">
        <f t="shared" si="1"/>
        <v/>
      </c>
    </row>
    <row r="119" ht="14.25" customHeight="1">
      <c r="A119" s="5">
        <v>42401.0</v>
      </c>
      <c r="B119" s="5" t="s">
        <v>209</v>
      </c>
      <c r="C119" s="48" t="s">
        <v>144</v>
      </c>
      <c r="D119" s="48">
        <v>24.24</v>
      </c>
      <c r="E119" s="48">
        <v>113756.28</v>
      </c>
      <c r="F119" s="1" t="str">
        <f t="shared" si="2"/>
        <v/>
      </c>
      <c r="G119" s="1" t="str">
        <f t="shared" si="1"/>
        <v/>
      </c>
    </row>
    <row r="120" ht="14.25" customHeight="1">
      <c r="A120" s="5">
        <v>42402.0</v>
      </c>
      <c r="B120" s="5" t="s">
        <v>177</v>
      </c>
      <c r="C120" s="48">
        <v>2500.0</v>
      </c>
      <c r="D120" s="48" t="s">
        <v>144</v>
      </c>
      <c r="E120" s="48">
        <v>111256.28</v>
      </c>
      <c r="F120" s="1" t="str">
        <f t="shared" si="2"/>
        <v/>
      </c>
      <c r="G120" s="1" t="str">
        <f t="shared" si="1"/>
        <v>drawdown</v>
      </c>
    </row>
    <row r="121" ht="14.25" customHeight="1">
      <c r="A121" s="5">
        <v>42416.0</v>
      </c>
      <c r="B121" s="5" t="s">
        <v>208</v>
      </c>
      <c r="C121" s="48">
        <v>432.2</v>
      </c>
      <c r="D121" s="48" t="s">
        <v>144</v>
      </c>
      <c r="E121" s="48">
        <v>110824.08</v>
      </c>
      <c r="F121" s="1" t="str">
        <f t="shared" si="2"/>
        <v/>
      </c>
      <c r="G121" s="1" t="str">
        <f t="shared" si="1"/>
        <v/>
      </c>
    </row>
    <row r="122" ht="14.25" customHeight="1">
      <c r="A122" s="5">
        <v>42430.0</v>
      </c>
      <c r="B122" s="5" t="s">
        <v>153</v>
      </c>
      <c r="C122" s="48">
        <v>285.0</v>
      </c>
      <c r="D122" s="48" t="s">
        <v>144</v>
      </c>
      <c r="E122" s="48">
        <v>110561.16</v>
      </c>
      <c r="F122" s="1" t="str">
        <f t="shared" si="2"/>
        <v/>
      </c>
      <c r="G122" s="1" t="str">
        <f t="shared" si="1"/>
        <v>drawdown</v>
      </c>
    </row>
    <row r="123" ht="14.25" customHeight="1">
      <c r="A123" s="5">
        <v>42430.0</v>
      </c>
      <c r="B123" s="5" t="s">
        <v>207</v>
      </c>
      <c r="C123" s="48" t="s">
        <v>144</v>
      </c>
      <c r="D123" s="48">
        <v>22.08</v>
      </c>
      <c r="E123" s="48">
        <v>110846.16</v>
      </c>
      <c r="F123" s="1" t="str">
        <f t="shared" si="2"/>
        <v/>
      </c>
      <c r="G123" s="1" t="str">
        <f t="shared" si="1"/>
        <v/>
      </c>
    </row>
    <row r="124" ht="14.25" customHeight="1">
      <c r="A124" s="5">
        <v>42437.0</v>
      </c>
      <c r="B124" s="5" t="s">
        <v>206</v>
      </c>
      <c r="C124" s="48">
        <v>432.2</v>
      </c>
      <c r="D124" s="48" t="s">
        <v>144</v>
      </c>
      <c r="E124" s="48">
        <v>110128.96</v>
      </c>
      <c r="F124" s="1" t="str">
        <f t="shared" si="2"/>
        <v/>
      </c>
      <c r="G124" s="1" t="str">
        <f t="shared" si="1"/>
        <v/>
      </c>
    </row>
    <row r="125" ht="14.25" customHeight="1">
      <c r="A125" s="5">
        <v>42460.0</v>
      </c>
      <c r="B125" s="5" t="s">
        <v>205</v>
      </c>
      <c r="C125" s="48" t="s">
        <v>144</v>
      </c>
      <c r="D125" s="48">
        <v>10450.0</v>
      </c>
      <c r="E125" s="48">
        <v>120578.96</v>
      </c>
      <c r="F125" s="1" t="str">
        <f t="shared" si="2"/>
        <v/>
      </c>
      <c r="G125" s="1" t="str">
        <f t="shared" si="1"/>
        <v/>
      </c>
    </row>
    <row r="126" ht="14.25" customHeight="1">
      <c r="A126" s="5">
        <v>42461.0</v>
      </c>
      <c r="B126" s="5" t="s">
        <v>203</v>
      </c>
      <c r="C126" s="48">
        <v>33000.0</v>
      </c>
      <c r="D126" s="48" t="s">
        <v>144</v>
      </c>
      <c r="E126" s="48">
        <v>87602.44</v>
      </c>
      <c r="F126" s="1" t="str">
        <f t="shared" si="2"/>
        <v/>
      </c>
      <c r="G126" s="1" t="str">
        <f t="shared" si="1"/>
        <v>drawdown</v>
      </c>
    </row>
    <row r="127" ht="14.25" customHeight="1">
      <c r="A127" s="5">
        <v>42461.0</v>
      </c>
      <c r="B127" s="5" t="s">
        <v>204</v>
      </c>
      <c r="C127" s="48" t="s">
        <v>144</v>
      </c>
      <c r="D127" s="48">
        <v>23.48</v>
      </c>
      <c r="E127" s="48">
        <v>120602.44</v>
      </c>
      <c r="F127" s="1" t="str">
        <f t="shared" si="2"/>
        <v/>
      </c>
      <c r="G127" s="1" t="str">
        <f t="shared" si="1"/>
        <v/>
      </c>
    </row>
    <row r="128" ht="14.25" customHeight="1">
      <c r="A128" s="5">
        <v>42464.0</v>
      </c>
      <c r="B128" s="5" t="s">
        <v>198</v>
      </c>
      <c r="C128" s="48" t="s">
        <v>144</v>
      </c>
      <c r="D128" s="48">
        <v>194.0</v>
      </c>
      <c r="E128" s="48">
        <v>118786.44</v>
      </c>
      <c r="F128" s="1" t="str">
        <f t="shared" si="2"/>
        <v/>
      </c>
      <c r="G128" s="1" t="str">
        <f t="shared" si="1"/>
        <v/>
      </c>
    </row>
    <row r="129" ht="14.25" customHeight="1">
      <c r="A129" s="5">
        <v>42464.0</v>
      </c>
      <c r="B129" s="5" t="s">
        <v>199</v>
      </c>
      <c r="C129" s="48" t="s">
        <v>144</v>
      </c>
      <c r="D129" s="48">
        <v>141.0</v>
      </c>
      <c r="E129" s="48">
        <v>118592.44</v>
      </c>
      <c r="F129" s="1" t="str">
        <f t="shared" si="2"/>
        <v/>
      </c>
      <c r="G129" s="1" t="str">
        <f t="shared" si="1"/>
        <v/>
      </c>
    </row>
    <row r="130" ht="14.25" customHeight="1">
      <c r="A130" s="5">
        <v>42464.0</v>
      </c>
      <c r="B130" s="5" t="s">
        <v>200</v>
      </c>
      <c r="C130" s="48" t="s">
        <v>144</v>
      </c>
      <c r="D130" s="48">
        <v>13675.0</v>
      </c>
      <c r="E130" s="48">
        <v>118451.44</v>
      </c>
      <c r="F130" s="1" t="str">
        <f t="shared" si="2"/>
        <v/>
      </c>
      <c r="G130" s="1" t="str">
        <f t="shared" si="1"/>
        <v/>
      </c>
    </row>
    <row r="131" ht="14.25" customHeight="1">
      <c r="A131" s="5">
        <v>42464.0</v>
      </c>
      <c r="B131" s="5" t="s">
        <v>201</v>
      </c>
      <c r="C131" s="48" t="s">
        <v>144</v>
      </c>
      <c r="D131" s="48">
        <v>6972.0</v>
      </c>
      <c r="E131" s="48">
        <v>104776.44</v>
      </c>
      <c r="F131" s="1" t="str">
        <f t="shared" si="2"/>
        <v/>
      </c>
      <c r="G131" s="1" t="str">
        <f t="shared" si="1"/>
        <v/>
      </c>
    </row>
    <row r="132" ht="14.25" customHeight="1">
      <c r="A132" s="5">
        <v>42464.0</v>
      </c>
      <c r="B132" s="5" t="s">
        <v>202</v>
      </c>
      <c r="C132" s="48" t="s">
        <v>144</v>
      </c>
      <c r="D132" s="48">
        <v>20202.0</v>
      </c>
      <c r="E132" s="48">
        <v>97804.44</v>
      </c>
      <c r="F132" s="1" t="str">
        <f t="shared" si="2"/>
        <v/>
      </c>
      <c r="G132" s="1" t="str">
        <f t="shared" si="1"/>
        <v/>
      </c>
    </row>
    <row r="133" ht="14.25" customHeight="1">
      <c r="A133" s="5">
        <v>42464.0</v>
      </c>
      <c r="B133" s="5" t="s">
        <v>177</v>
      </c>
      <c r="C133" s="48">
        <v>10000.0</v>
      </c>
      <c r="D133" s="48" t="s">
        <v>144</v>
      </c>
      <c r="E133" s="48">
        <v>77602.44</v>
      </c>
      <c r="F133" s="1" t="str">
        <f t="shared" si="2"/>
        <v/>
      </c>
      <c r="G133" s="1" t="str">
        <f t="shared" si="1"/>
        <v>drawdown</v>
      </c>
    </row>
    <row r="134" ht="14.25" customHeight="1">
      <c r="A134" s="5">
        <v>42465.0</v>
      </c>
      <c r="B134" s="5" t="s">
        <v>197</v>
      </c>
      <c r="C134" s="48" t="s">
        <v>144</v>
      </c>
      <c r="D134" s="48">
        <v>3610.0</v>
      </c>
      <c r="E134" s="48">
        <v>120896.44</v>
      </c>
      <c r="F134" s="1" t="str">
        <f t="shared" si="2"/>
        <v/>
      </c>
      <c r="G134" s="1" t="str">
        <f t="shared" si="1"/>
        <v/>
      </c>
    </row>
    <row r="135" ht="14.25" customHeight="1">
      <c r="A135" s="5">
        <v>42465.0</v>
      </c>
      <c r="B135" s="5" t="s">
        <v>177</v>
      </c>
      <c r="C135" s="48">
        <v>1500.0</v>
      </c>
      <c r="D135" s="48" t="s">
        <v>144</v>
      </c>
      <c r="E135" s="48">
        <v>117286.44</v>
      </c>
      <c r="F135" s="1" t="str">
        <f t="shared" si="2"/>
        <v/>
      </c>
      <c r="G135" s="1" t="str">
        <f t="shared" si="1"/>
        <v>drawdown</v>
      </c>
    </row>
    <row r="136" ht="14.25" customHeight="1">
      <c r="A136" s="5">
        <v>42466.0</v>
      </c>
      <c r="B136" s="5" t="s">
        <v>177</v>
      </c>
      <c r="C136" s="48">
        <v>5000.0</v>
      </c>
      <c r="D136" s="48" t="s">
        <v>144</v>
      </c>
      <c r="E136" s="48">
        <v>115896.44</v>
      </c>
      <c r="F136" s="1" t="str">
        <f t="shared" si="2"/>
        <v/>
      </c>
      <c r="G136" s="1" t="str">
        <f t="shared" si="1"/>
        <v>drawdown</v>
      </c>
    </row>
    <row r="137" ht="14.25" customHeight="1">
      <c r="A137" s="5">
        <v>42471.0</v>
      </c>
      <c r="B137" s="5" t="s">
        <v>195</v>
      </c>
      <c r="C137" s="48">
        <v>5079.0</v>
      </c>
      <c r="D137" s="48" t="s">
        <v>144</v>
      </c>
      <c r="E137" s="48">
        <v>110385.44</v>
      </c>
      <c r="F137" s="1" t="str">
        <f t="shared" si="2"/>
        <v/>
      </c>
      <c r="G137" s="1" t="str">
        <f t="shared" si="1"/>
        <v/>
      </c>
    </row>
    <row r="138" ht="14.25" customHeight="1">
      <c r="A138" s="5">
        <v>42471.0</v>
      </c>
      <c r="B138" s="5" t="s">
        <v>196</v>
      </c>
      <c r="C138" s="48">
        <v>432.0</v>
      </c>
      <c r="D138" s="48" t="s">
        <v>144</v>
      </c>
      <c r="E138" s="48">
        <v>115464.44</v>
      </c>
      <c r="F138" s="1" t="str">
        <f t="shared" si="2"/>
        <v/>
      </c>
      <c r="G138" s="1" t="str">
        <f t="shared" si="1"/>
        <v/>
      </c>
    </row>
    <row r="139" ht="14.25" customHeight="1">
      <c r="A139" s="5">
        <v>42474.0</v>
      </c>
      <c r="B139" s="5" t="s">
        <v>177</v>
      </c>
      <c r="C139" s="48">
        <v>2500.0</v>
      </c>
      <c r="D139" s="48" t="s">
        <v>144</v>
      </c>
      <c r="E139" s="48">
        <v>107885.44</v>
      </c>
      <c r="F139" s="1" t="str">
        <f t="shared" si="2"/>
        <v/>
      </c>
      <c r="G139" s="1" t="str">
        <f t="shared" si="1"/>
        <v>drawdown</v>
      </c>
    </row>
    <row r="140" ht="14.25" customHeight="1">
      <c r="A140" s="5">
        <v>42486.0</v>
      </c>
      <c r="B140" s="5" t="s">
        <v>177</v>
      </c>
      <c r="C140" s="48">
        <v>2500.0</v>
      </c>
      <c r="D140" s="48" t="s">
        <v>144</v>
      </c>
      <c r="E140" s="48">
        <v>105385.44</v>
      </c>
      <c r="F140" s="1" t="str">
        <f t="shared" si="2"/>
        <v/>
      </c>
      <c r="G140" s="1" t="str">
        <f t="shared" si="1"/>
        <v>drawdown</v>
      </c>
    </row>
    <row r="141" ht="14.25" customHeight="1">
      <c r="A141" s="5">
        <v>42491.0</v>
      </c>
      <c r="B141" s="5" t="s">
        <v>194</v>
      </c>
      <c r="C141" s="48" t="s">
        <v>144</v>
      </c>
      <c r="D141" s="48">
        <v>22.16</v>
      </c>
      <c r="E141" s="48">
        <v>105407.6</v>
      </c>
      <c r="F141" s="1" t="str">
        <f t="shared" si="2"/>
        <v/>
      </c>
      <c r="G141" s="1" t="str">
        <f t="shared" si="1"/>
        <v/>
      </c>
    </row>
    <row r="142" ht="14.25" customHeight="1">
      <c r="A142" s="5">
        <v>42496.0</v>
      </c>
      <c r="B142" s="5" t="s">
        <v>193</v>
      </c>
      <c r="C142" s="48">
        <v>3003.0</v>
      </c>
      <c r="D142" s="48" t="s">
        <v>144</v>
      </c>
      <c r="E142" s="48">
        <v>102404.6</v>
      </c>
      <c r="F142" s="1" t="str">
        <f t="shared" si="2"/>
        <v/>
      </c>
      <c r="G142" s="1" t="str">
        <f t="shared" si="1"/>
        <v/>
      </c>
    </row>
    <row r="143" ht="14.25" customHeight="1">
      <c r="A143" s="5">
        <v>42522.0</v>
      </c>
      <c r="B143" s="5" t="s">
        <v>153</v>
      </c>
      <c r="C143" s="48">
        <v>285.0</v>
      </c>
      <c r="D143" s="48" t="s">
        <v>144</v>
      </c>
      <c r="E143" s="48">
        <v>102141.45</v>
      </c>
      <c r="F143" s="1" t="str">
        <f t="shared" si="2"/>
        <v/>
      </c>
      <c r="G143" s="1" t="str">
        <f t="shared" si="1"/>
        <v>drawdown</v>
      </c>
    </row>
    <row r="144" ht="14.25" customHeight="1">
      <c r="A144" s="5">
        <v>42522.0</v>
      </c>
      <c r="B144" s="5" t="s">
        <v>192</v>
      </c>
      <c r="C144" s="48" t="s">
        <v>144</v>
      </c>
      <c r="D144" s="48">
        <v>21.85</v>
      </c>
      <c r="E144" s="48">
        <v>102426.45</v>
      </c>
      <c r="F144" s="1" t="str">
        <f t="shared" si="2"/>
        <v/>
      </c>
      <c r="G144" s="1" t="str">
        <f t="shared" si="1"/>
        <v/>
      </c>
    </row>
    <row r="145" ht="14.25" customHeight="1">
      <c r="A145" s="5">
        <v>42527.0</v>
      </c>
      <c r="B145" s="5" t="s">
        <v>191</v>
      </c>
      <c r="C145" s="48">
        <v>390.0</v>
      </c>
      <c r="D145" s="48" t="s">
        <v>144</v>
      </c>
      <c r="E145" s="48">
        <v>101751.45</v>
      </c>
      <c r="F145" s="1" t="str">
        <f t="shared" si="2"/>
        <v/>
      </c>
      <c r="G145" s="1" t="str">
        <f t="shared" si="1"/>
        <v>drawdown</v>
      </c>
    </row>
    <row r="146" ht="14.25" customHeight="1">
      <c r="A146" s="5">
        <v>42529.0</v>
      </c>
      <c r="B146" s="5" t="s">
        <v>190</v>
      </c>
      <c r="C146" s="48">
        <v>503.0</v>
      </c>
      <c r="D146" s="48" t="s">
        <v>144</v>
      </c>
      <c r="E146" s="48">
        <v>101248.45</v>
      </c>
      <c r="F146" s="1" t="str">
        <f t="shared" si="2"/>
        <v/>
      </c>
      <c r="G146" s="1" t="str">
        <f t="shared" si="1"/>
        <v/>
      </c>
    </row>
    <row r="147" ht="14.25" customHeight="1">
      <c r="A147" s="5">
        <v>42531.0</v>
      </c>
      <c r="B147" s="5" t="s">
        <v>189</v>
      </c>
      <c r="C147" s="48">
        <v>2500.0</v>
      </c>
      <c r="D147" s="48" t="s">
        <v>144</v>
      </c>
      <c r="E147" s="48">
        <v>98748.45</v>
      </c>
      <c r="F147" s="1" t="str">
        <f t="shared" si="2"/>
        <v/>
      </c>
      <c r="G147" s="1" t="str">
        <f t="shared" si="1"/>
        <v>drawdown</v>
      </c>
    </row>
    <row r="148" ht="14.25" customHeight="1">
      <c r="A148" s="5">
        <v>42552.0</v>
      </c>
      <c r="B148" s="5" t="s">
        <v>188</v>
      </c>
      <c r="C148" s="48" t="s">
        <v>144</v>
      </c>
      <c r="D148" s="48">
        <v>20.48</v>
      </c>
      <c r="E148" s="48">
        <v>98768.93</v>
      </c>
      <c r="F148" s="1" t="str">
        <f t="shared" si="2"/>
        <v/>
      </c>
      <c r="G148" s="1" t="str">
        <f t="shared" si="1"/>
        <v/>
      </c>
    </row>
    <row r="149" ht="14.25" customHeight="1">
      <c r="A149" s="5">
        <v>42556.0</v>
      </c>
      <c r="B149" s="5" t="s">
        <v>187</v>
      </c>
      <c r="C149" s="48">
        <v>2500.0</v>
      </c>
      <c r="D149" s="48" t="s">
        <v>144</v>
      </c>
      <c r="E149" s="48">
        <v>96268.93</v>
      </c>
      <c r="F149" s="1" t="str">
        <f t="shared" si="2"/>
        <v/>
      </c>
      <c r="G149" s="1" t="str">
        <f t="shared" si="1"/>
        <v>drawdown</v>
      </c>
    </row>
    <row r="150" ht="14.25" customHeight="1">
      <c r="A150" s="5">
        <v>42559.0</v>
      </c>
      <c r="B150" s="5" t="s">
        <v>186</v>
      </c>
      <c r="C150" s="48">
        <v>503.0</v>
      </c>
      <c r="D150" s="48" t="s">
        <v>144</v>
      </c>
      <c r="E150" s="48">
        <v>95765.93</v>
      </c>
      <c r="F150" s="1" t="str">
        <f t="shared" si="2"/>
        <v/>
      </c>
      <c r="G150" s="1" t="str">
        <f t="shared" si="1"/>
        <v/>
      </c>
    </row>
    <row r="151" ht="14.25" customHeight="1">
      <c r="A151" s="5">
        <v>42583.0</v>
      </c>
      <c r="B151" s="5" t="s">
        <v>185</v>
      </c>
      <c r="C151" s="48" t="s">
        <v>144</v>
      </c>
      <c r="D151" s="48">
        <v>20.43</v>
      </c>
      <c r="E151" s="48">
        <v>95786.36</v>
      </c>
      <c r="F151" s="1" t="str">
        <f t="shared" si="2"/>
        <v/>
      </c>
      <c r="G151" s="1" t="str">
        <f t="shared" si="1"/>
        <v/>
      </c>
    </row>
    <row r="152" ht="14.25" customHeight="1">
      <c r="A152" s="5">
        <v>42591.0</v>
      </c>
      <c r="B152" s="5" t="s">
        <v>184</v>
      </c>
      <c r="C152" s="48">
        <v>503.0</v>
      </c>
      <c r="D152" s="48" t="s">
        <v>144</v>
      </c>
      <c r="E152" s="48">
        <v>95283.36</v>
      </c>
      <c r="F152" s="1" t="str">
        <f t="shared" si="2"/>
        <v/>
      </c>
      <c r="G152" s="1" t="str">
        <f t="shared" si="1"/>
        <v/>
      </c>
    </row>
    <row r="153" ht="14.25" customHeight="1">
      <c r="A153" s="5">
        <v>42598.0</v>
      </c>
      <c r="B153" s="5" t="s">
        <v>177</v>
      </c>
      <c r="C153" s="48">
        <v>2500.0</v>
      </c>
      <c r="D153" s="48" t="s">
        <v>144</v>
      </c>
      <c r="E153" s="48">
        <v>92783.36</v>
      </c>
      <c r="F153" s="1" t="str">
        <f t="shared" si="2"/>
        <v/>
      </c>
      <c r="G153" s="1" t="str">
        <f t="shared" si="1"/>
        <v>drawdown</v>
      </c>
    </row>
    <row r="154" ht="14.25" customHeight="1">
      <c r="A154" s="5">
        <v>42614.0</v>
      </c>
      <c r="B154" s="5" t="s">
        <v>153</v>
      </c>
      <c r="C154" s="48">
        <v>285.0</v>
      </c>
      <c r="D154" s="48" t="s">
        <v>144</v>
      </c>
      <c r="E154" s="48">
        <v>92510.35</v>
      </c>
      <c r="F154" s="1" t="str">
        <f t="shared" si="2"/>
        <v/>
      </c>
      <c r="G154" s="1" t="str">
        <f t="shared" si="1"/>
        <v>drawdown</v>
      </c>
    </row>
    <row r="155" ht="14.25" customHeight="1">
      <c r="A155" s="5">
        <v>42614.0</v>
      </c>
      <c r="B155" s="5" t="s">
        <v>183</v>
      </c>
      <c r="C155" s="48" t="s">
        <v>144</v>
      </c>
      <c r="D155" s="48">
        <v>11.99</v>
      </c>
      <c r="E155" s="48">
        <v>92795.35</v>
      </c>
      <c r="F155" s="1" t="str">
        <f t="shared" si="2"/>
        <v/>
      </c>
      <c r="G155" s="1" t="str">
        <f t="shared" si="1"/>
        <v/>
      </c>
    </row>
    <row r="156" ht="14.25" customHeight="1">
      <c r="A156" s="5">
        <v>42619.0</v>
      </c>
      <c r="B156" s="5" t="s">
        <v>182</v>
      </c>
      <c r="C156" s="48">
        <v>503.0</v>
      </c>
      <c r="D156" s="48" t="s">
        <v>144</v>
      </c>
      <c r="E156" s="48">
        <v>92007.35</v>
      </c>
      <c r="F156" s="1" t="str">
        <f t="shared" si="2"/>
        <v/>
      </c>
      <c r="G156" s="1" t="str">
        <f t="shared" si="1"/>
        <v/>
      </c>
    </row>
    <row r="157" ht="14.25" customHeight="1">
      <c r="A157" s="5">
        <v>42640.0</v>
      </c>
      <c r="B157" s="5" t="s">
        <v>177</v>
      </c>
      <c r="C157" s="48">
        <v>2500.0</v>
      </c>
      <c r="D157" s="48" t="s">
        <v>144</v>
      </c>
      <c r="E157" s="48">
        <v>89507.35</v>
      </c>
      <c r="F157" s="1" t="str">
        <f t="shared" si="2"/>
        <v/>
      </c>
      <c r="G157" s="1" t="str">
        <f t="shared" si="1"/>
        <v>drawdown</v>
      </c>
    </row>
    <row r="158" ht="14.25" customHeight="1">
      <c r="A158" s="5">
        <v>42644.0</v>
      </c>
      <c r="B158" s="5" t="s">
        <v>181</v>
      </c>
      <c r="C158" s="48" t="s">
        <v>144</v>
      </c>
      <c r="D158" s="48">
        <v>11.31</v>
      </c>
      <c r="E158" s="48">
        <v>89518.66</v>
      </c>
      <c r="F158" s="1" t="str">
        <f t="shared" si="2"/>
        <v/>
      </c>
      <c r="G158" s="1" t="str">
        <f t="shared" si="1"/>
        <v/>
      </c>
    </row>
    <row r="159" ht="14.25" customHeight="1">
      <c r="A159" s="5">
        <v>42649.0</v>
      </c>
      <c r="B159" s="5" t="s">
        <v>180</v>
      </c>
      <c r="C159" s="48">
        <v>503.0</v>
      </c>
      <c r="D159" s="48" t="s">
        <v>144</v>
      </c>
      <c r="E159" s="48">
        <v>89015.66</v>
      </c>
      <c r="F159" s="1" t="str">
        <f t="shared" si="2"/>
        <v/>
      </c>
      <c r="G159" s="1" t="str">
        <f t="shared" si="1"/>
        <v/>
      </c>
    </row>
    <row r="160" ht="14.25" customHeight="1">
      <c r="A160" s="5">
        <v>42675.0</v>
      </c>
      <c r="B160" s="5" t="s">
        <v>179</v>
      </c>
      <c r="C160" s="48" t="s">
        <v>144</v>
      </c>
      <c r="D160" s="48">
        <v>9.03</v>
      </c>
      <c r="E160" s="48">
        <v>89024.69</v>
      </c>
      <c r="F160" s="1" t="str">
        <f t="shared" si="2"/>
        <v/>
      </c>
      <c r="G160" s="1" t="str">
        <f t="shared" si="1"/>
        <v/>
      </c>
    </row>
    <row r="161" ht="14.25" customHeight="1">
      <c r="A161" s="5">
        <v>42681.0</v>
      </c>
      <c r="B161" s="5" t="s">
        <v>178</v>
      </c>
      <c r="C161" s="48">
        <v>503.0</v>
      </c>
      <c r="D161" s="48" t="s">
        <v>144</v>
      </c>
      <c r="E161" s="48">
        <v>88521.69</v>
      </c>
      <c r="F161" s="1" t="str">
        <f t="shared" si="2"/>
        <v/>
      </c>
      <c r="G161" s="1" t="str">
        <f t="shared" si="1"/>
        <v/>
      </c>
    </row>
    <row r="162" ht="14.25" customHeight="1">
      <c r="A162" s="5">
        <v>42695.0</v>
      </c>
      <c r="B162" s="5" t="s">
        <v>177</v>
      </c>
      <c r="C162" s="48">
        <v>2500.0</v>
      </c>
      <c r="D162" s="48" t="s">
        <v>144</v>
      </c>
      <c r="E162" s="48">
        <v>86021.69</v>
      </c>
      <c r="F162" s="1" t="str">
        <f t="shared" si="2"/>
        <v/>
      </c>
      <c r="G162" s="1" t="str">
        <f t="shared" si="1"/>
        <v>drawdown</v>
      </c>
    </row>
    <row r="163" ht="14.25" customHeight="1">
      <c r="A163" s="5">
        <v>42705.0</v>
      </c>
      <c r="B163" s="5" t="s">
        <v>153</v>
      </c>
      <c r="C163" s="48">
        <v>285.0</v>
      </c>
      <c r="D163" s="48" t="s">
        <v>144</v>
      </c>
      <c r="E163" s="48">
        <v>85743.91</v>
      </c>
      <c r="F163" s="1" t="str">
        <f t="shared" si="2"/>
        <v/>
      </c>
      <c r="G163" s="1" t="str">
        <f t="shared" si="1"/>
        <v>drawdown</v>
      </c>
    </row>
    <row r="164" ht="14.25" customHeight="1">
      <c r="A164" s="5">
        <v>42705.0</v>
      </c>
      <c r="B164" s="5" t="s">
        <v>176</v>
      </c>
      <c r="C164" s="48" t="s">
        <v>144</v>
      </c>
      <c r="D164" s="48">
        <v>7.22</v>
      </c>
      <c r="E164" s="48">
        <v>86028.91</v>
      </c>
      <c r="F164" s="1" t="str">
        <f t="shared" si="2"/>
        <v/>
      </c>
      <c r="G164" s="1" t="str">
        <f t="shared" si="1"/>
        <v/>
      </c>
    </row>
    <row r="165" ht="14.25" customHeight="1">
      <c r="A165" s="5">
        <v>42713.0</v>
      </c>
      <c r="B165" s="5" t="s">
        <v>175</v>
      </c>
      <c r="C165" s="48">
        <v>503.0</v>
      </c>
      <c r="D165" s="48" t="s">
        <v>144</v>
      </c>
      <c r="E165" s="48">
        <v>85240.91</v>
      </c>
      <c r="F165" s="1" t="str">
        <f t="shared" si="2"/>
        <v/>
      </c>
      <c r="G165" s="1" t="str">
        <f t="shared" si="1"/>
        <v/>
      </c>
    </row>
    <row r="166" ht="14.25" customHeight="1">
      <c r="A166" s="5">
        <v>42736.0</v>
      </c>
      <c r="B166" s="5" t="s">
        <v>174</v>
      </c>
      <c r="C166" s="48" t="s">
        <v>144</v>
      </c>
      <c r="D166" s="48">
        <v>7.25</v>
      </c>
      <c r="E166" s="48">
        <v>85248.16</v>
      </c>
      <c r="F166" s="1" t="str">
        <f t="shared" si="2"/>
        <v/>
      </c>
      <c r="G166" s="1" t="str">
        <f t="shared" si="1"/>
        <v/>
      </c>
    </row>
    <row r="167" ht="14.25" customHeight="1">
      <c r="A167" s="5">
        <v>42738.0</v>
      </c>
      <c r="B167" s="5" t="s">
        <v>173</v>
      </c>
      <c r="C167" s="48">
        <v>503.0</v>
      </c>
      <c r="D167" s="48" t="s">
        <v>144</v>
      </c>
      <c r="E167" s="48">
        <v>84745.16</v>
      </c>
      <c r="F167" s="1" t="str">
        <f t="shared" si="2"/>
        <v/>
      </c>
      <c r="G167" s="1" t="str">
        <f t="shared" si="1"/>
        <v/>
      </c>
    </row>
    <row r="168" ht="14.25" customHeight="1">
      <c r="A168" s="5">
        <v>42767.0</v>
      </c>
      <c r="B168" s="5" t="s">
        <v>172</v>
      </c>
      <c r="C168" s="48" t="s">
        <v>144</v>
      </c>
      <c r="D168" s="48">
        <v>7.2</v>
      </c>
      <c r="E168" s="48">
        <v>84752.36</v>
      </c>
      <c r="F168" s="1" t="str">
        <f t="shared" si="2"/>
        <v/>
      </c>
      <c r="G168" s="1" t="str">
        <f t="shared" si="1"/>
        <v/>
      </c>
    </row>
    <row r="169" ht="14.25" customHeight="1">
      <c r="A169" s="5">
        <v>42776.0</v>
      </c>
      <c r="B169" s="5" t="s">
        <v>171</v>
      </c>
      <c r="C169" s="48">
        <v>2500.0</v>
      </c>
      <c r="D169" s="48" t="s">
        <v>144</v>
      </c>
      <c r="E169" s="48">
        <v>82252.36</v>
      </c>
      <c r="F169" s="1" t="str">
        <f t="shared" si="2"/>
        <v/>
      </c>
      <c r="G169" s="1" t="str">
        <f t="shared" si="1"/>
        <v>drawdown</v>
      </c>
    </row>
    <row r="170" ht="14.25" customHeight="1">
      <c r="A170" s="5">
        <v>42779.0</v>
      </c>
      <c r="B170" s="5" t="s">
        <v>170</v>
      </c>
      <c r="C170" s="48">
        <v>503.0</v>
      </c>
      <c r="D170" s="48" t="s">
        <v>144</v>
      </c>
      <c r="E170" s="48">
        <v>81749.36</v>
      </c>
      <c r="F170" s="1" t="str">
        <f t="shared" si="2"/>
        <v/>
      </c>
      <c r="G170" s="1" t="str">
        <f t="shared" si="1"/>
        <v/>
      </c>
    </row>
    <row r="171" ht="14.25" customHeight="1">
      <c r="A171" s="5">
        <v>42795.0</v>
      </c>
      <c r="B171" s="5" t="s">
        <v>153</v>
      </c>
      <c r="C171" s="48">
        <v>285.0</v>
      </c>
      <c r="D171" s="48" t="s">
        <v>144</v>
      </c>
      <c r="E171" s="48">
        <v>81470.71</v>
      </c>
      <c r="F171" s="1" t="str">
        <f t="shared" si="2"/>
        <v/>
      </c>
      <c r="G171" s="1" t="str">
        <f t="shared" si="1"/>
        <v>drawdown</v>
      </c>
    </row>
    <row r="172" ht="14.25" customHeight="1">
      <c r="A172" s="5">
        <v>42795.0</v>
      </c>
      <c r="B172" s="5" t="s">
        <v>169</v>
      </c>
      <c r="C172" s="48" t="s">
        <v>144</v>
      </c>
      <c r="D172" s="48">
        <v>6.35</v>
      </c>
      <c r="E172" s="48">
        <v>81755.71</v>
      </c>
      <c r="F172" s="1" t="str">
        <f t="shared" si="2"/>
        <v/>
      </c>
      <c r="G172" s="1" t="str">
        <f t="shared" si="1"/>
        <v/>
      </c>
    </row>
    <row r="173" ht="14.25" customHeight="1">
      <c r="A173" s="5">
        <v>42804.0</v>
      </c>
      <c r="B173" s="5" t="s">
        <v>168</v>
      </c>
      <c r="C173" s="48">
        <v>503.0</v>
      </c>
      <c r="D173" s="48" t="s">
        <v>144</v>
      </c>
      <c r="E173" s="48">
        <v>80967.71</v>
      </c>
      <c r="F173" s="1" t="str">
        <f t="shared" si="2"/>
        <v/>
      </c>
      <c r="G173" s="1" t="str">
        <f t="shared" si="1"/>
        <v/>
      </c>
    </row>
    <row r="174" ht="14.25" customHeight="1">
      <c r="A174" s="5">
        <v>42821.0</v>
      </c>
      <c r="B174" s="5" t="s">
        <v>167</v>
      </c>
      <c r="C174" s="48" t="s">
        <v>144</v>
      </c>
      <c r="D174" s="48">
        <v>20202.0</v>
      </c>
      <c r="E174" s="48">
        <v>101169.71</v>
      </c>
      <c r="F174" s="1" t="str">
        <f t="shared" si="2"/>
        <v/>
      </c>
      <c r="G174" s="1" t="str">
        <f t="shared" si="1"/>
        <v/>
      </c>
    </row>
    <row r="175" ht="14.25" customHeight="1">
      <c r="A175" s="5">
        <v>42822.0</v>
      </c>
      <c r="B175" s="5" t="s">
        <v>165</v>
      </c>
      <c r="C175" s="48" t="s">
        <v>144</v>
      </c>
      <c r="D175" s="48">
        <v>10450.0</v>
      </c>
      <c r="E175" s="48">
        <v>125294.71</v>
      </c>
      <c r="F175" s="1" t="str">
        <f t="shared" si="2"/>
        <v/>
      </c>
      <c r="G175" s="1" t="str">
        <f t="shared" si="1"/>
        <v/>
      </c>
    </row>
    <row r="176" ht="14.25" customHeight="1">
      <c r="A176" s="5">
        <v>42822.0</v>
      </c>
      <c r="B176" s="5" t="s">
        <v>166</v>
      </c>
      <c r="C176" s="48" t="s">
        <v>144</v>
      </c>
      <c r="D176" s="48">
        <v>13675.0</v>
      </c>
      <c r="E176" s="48">
        <v>114844.71</v>
      </c>
      <c r="F176" s="1" t="str">
        <f t="shared" si="2"/>
        <v/>
      </c>
      <c r="G176" s="1" t="str">
        <f t="shared" si="1"/>
        <v/>
      </c>
    </row>
    <row r="177" ht="14.25" customHeight="1">
      <c r="A177" s="5">
        <v>42826.0</v>
      </c>
      <c r="B177" s="5" t="s">
        <v>164</v>
      </c>
      <c r="C177" s="48" t="s">
        <v>144</v>
      </c>
      <c r="D177" s="48">
        <v>7.43</v>
      </c>
      <c r="E177" s="48">
        <v>125302.14</v>
      </c>
      <c r="F177" s="1" t="str">
        <f t="shared" si="2"/>
        <v/>
      </c>
      <c r="G177" s="1" t="str">
        <f t="shared" si="1"/>
        <v/>
      </c>
    </row>
    <row r="178" ht="14.25" customHeight="1">
      <c r="A178" s="5">
        <v>42828.0</v>
      </c>
      <c r="B178" s="5" t="s">
        <v>161</v>
      </c>
      <c r="C178" s="48" t="s">
        <v>144</v>
      </c>
      <c r="D178" s="48">
        <v>71.0</v>
      </c>
      <c r="E178" s="48">
        <v>122645.14</v>
      </c>
      <c r="F178" s="1" t="str">
        <f t="shared" si="2"/>
        <v/>
      </c>
      <c r="G178" s="1" t="str">
        <f t="shared" si="1"/>
        <v/>
      </c>
    </row>
    <row r="179" ht="14.25" customHeight="1">
      <c r="A179" s="5">
        <v>42828.0</v>
      </c>
      <c r="B179" s="5" t="s">
        <v>162</v>
      </c>
      <c r="C179" s="48" t="s">
        <v>144</v>
      </c>
      <c r="D179" s="48">
        <v>6772.0</v>
      </c>
      <c r="E179" s="48">
        <v>122574.14</v>
      </c>
      <c r="F179" s="1" t="str">
        <f t="shared" si="2"/>
        <v/>
      </c>
      <c r="G179" s="1" t="str">
        <f t="shared" si="1"/>
        <v/>
      </c>
    </row>
    <row r="180" ht="14.25" customHeight="1">
      <c r="A180" s="5">
        <v>42828.0</v>
      </c>
      <c r="B180" s="5" t="s">
        <v>163</v>
      </c>
      <c r="C180" s="48">
        <v>1500.0</v>
      </c>
      <c r="D180" s="48" t="s">
        <v>144</v>
      </c>
      <c r="E180" s="48">
        <v>115802.14</v>
      </c>
      <c r="F180" s="1" t="str">
        <f t="shared" si="2"/>
        <v/>
      </c>
      <c r="G180" s="1" t="str">
        <f t="shared" si="1"/>
        <v/>
      </c>
    </row>
    <row r="181" ht="14.25" customHeight="1">
      <c r="A181" s="5">
        <v>42828.0</v>
      </c>
      <c r="B181" s="5" t="s">
        <v>159</v>
      </c>
      <c r="C181" s="48">
        <v>8000.0</v>
      </c>
      <c r="D181" s="48" t="s">
        <v>144</v>
      </c>
      <c r="E181" s="48">
        <v>117302.14</v>
      </c>
      <c r="F181" s="1" t="str">
        <f t="shared" si="2"/>
        <v/>
      </c>
      <c r="G181" s="1" t="str">
        <f t="shared" si="1"/>
        <v>drawdown</v>
      </c>
    </row>
    <row r="182" ht="14.25" customHeight="1">
      <c r="A182" s="5">
        <v>42829.0</v>
      </c>
      <c r="B182" s="5" t="s">
        <v>160</v>
      </c>
      <c r="C182" s="48" t="s">
        <v>144</v>
      </c>
      <c r="D182" s="48">
        <v>6900.0</v>
      </c>
      <c r="E182" s="48">
        <v>129545.14</v>
      </c>
      <c r="F182" s="1" t="str">
        <f t="shared" si="2"/>
        <v/>
      </c>
      <c r="G182" s="1" t="str">
        <f t="shared" si="1"/>
        <v/>
      </c>
    </row>
    <row r="183" ht="14.25" customHeight="1">
      <c r="A183" s="5">
        <v>42831.0</v>
      </c>
      <c r="B183" s="5" t="s">
        <v>159</v>
      </c>
      <c r="C183" s="48">
        <v>15000.0</v>
      </c>
      <c r="D183" s="48" t="s">
        <v>144</v>
      </c>
      <c r="E183" s="48">
        <v>114545.14</v>
      </c>
      <c r="F183" s="1" t="str">
        <f t="shared" si="2"/>
        <v/>
      </c>
      <c r="G183" s="1" t="str">
        <f t="shared" si="1"/>
        <v>drawdown</v>
      </c>
    </row>
    <row r="184" ht="14.25" customHeight="1">
      <c r="A184" s="5">
        <v>42838.0</v>
      </c>
      <c r="B184" s="5" t="s">
        <v>158</v>
      </c>
      <c r="C184" s="48">
        <v>2000.0</v>
      </c>
      <c r="D184" s="48" t="s">
        <v>144</v>
      </c>
      <c r="E184" s="48">
        <v>112545.14</v>
      </c>
      <c r="F184" s="1" t="str">
        <f t="shared" si="2"/>
        <v/>
      </c>
      <c r="G184" s="1" t="str">
        <f t="shared" si="1"/>
        <v/>
      </c>
    </row>
    <row r="185" ht="14.25" customHeight="1">
      <c r="A185" s="5">
        <v>42843.0</v>
      </c>
      <c r="B185" s="5" t="s">
        <v>157</v>
      </c>
      <c r="C185" s="48">
        <v>357.5</v>
      </c>
      <c r="D185" s="48" t="s">
        <v>144</v>
      </c>
      <c r="E185" s="48">
        <v>112187.64</v>
      </c>
      <c r="F185" s="1" t="str">
        <f t="shared" si="2"/>
        <v/>
      </c>
      <c r="G185" s="1" t="str">
        <f t="shared" si="1"/>
        <v/>
      </c>
    </row>
    <row r="186" ht="14.25" customHeight="1">
      <c r="A186" s="5">
        <v>42856.0</v>
      </c>
      <c r="B186" s="5" t="s">
        <v>156</v>
      </c>
      <c r="C186" s="48" t="s">
        <v>144</v>
      </c>
      <c r="D186" s="48">
        <v>9.48</v>
      </c>
      <c r="E186" s="48">
        <v>112197.12</v>
      </c>
      <c r="F186" s="1" t="str">
        <f t="shared" si="2"/>
        <v/>
      </c>
      <c r="G186" s="1" t="str">
        <f t="shared" si="1"/>
        <v/>
      </c>
    </row>
    <row r="187" ht="14.25" customHeight="1">
      <c r="A187" s="5">
        <v>42866.0</v>
      </c>
      <c r="B187" s="5" t="s">
        <v>155</v>
      </c>
      <c r="C187" s="48">
        <v>4074.86</v>
      </c>
      <c r="D187" s="48" t="s">
        <v>144</v>
      </c>
      <c r="E187" s="48">
        <v>108122.26</v>
      </c>
      <c r="F187" s="1" t="str">
        <f t="shared" si="2"/>
        <v/>
      </c>
      <c r="G187" s="1" t="str">
        <f t="shared" si="1"/>
        <v/>
      </c>
    </row>
    <row r="188" ht="14.25" customHeight="1">
      <c r="A188" s="5">
        <v>42887.0</v>
      </c>
      <c r="B188" s="5" t="s">
        <v>153</v>
      </c>
      <c r="C188" s="48">
        <v>261.25</v>
      </c>
      <c r="D188" s="48" t="s">
        <v>144</v>
      </c>
      <c r="E188" s="48">
        <v>107870.3</v>
      </c>
      <c r="F188" s="1" t="str">
        <f t="shared" si="2"/>
        <v/>
      </c>
      <c r="G188" s="1" t="str">
        <f t="shared" si="1"/>
        <v>drawdown</v>
      </c>
    </row>
    <row r="189" ht="14.25" customHeight="1">
      <c r="A189" s="5">
        <v>42887.0</v>
      </c>
      <c r="B189" s="5" t="s">
        <v>154</v>
      </c>
      <c r="C189" s="48" t="s">
        <v>144</v>
      </c>
      <c r="D189" s="48">
        <v>9.29</v>
      </c>
      <c r="E189" s="48">
        <v>108131.55</v>
      </c>
      <c r="F189" s="1" t="str">
        <f t="shared" si="2"/>
        <v/>
      </c>
      <c r="G189" s="1" t="str">
        <f t="shared" si="1"/>
        <v/>
      </c>
    </row>
    <row r="190" ht="14.25" customHeight="1">
      <c r="A190" s="5">
        <v>42917.0</v>
      </c>
      <c r="B190" s="5" t="s">
        <v>152</v>
      </c>
      <c r="C190" s="48" t="s">
        <v>144</v>
      </c>
      <c r="D190" s="48">
        <v>8.87</v>
      </c>
      <c r="E190" s="48">
        <v>107879.17</v>
      </c>
      <c r="F190" s="1" t="str">
        <f t="shared" si="2"/>
        <v/>
      </c>
      <c r="G190" s="1" t="str">
        <f t="shared" si="1"/>
        <v/>
      </c>
    </row>
    <row r="191" ht="14.25" customHeight="1">
      <c r="A191" s="5">
        <v>42948.0</v>
      </c>
      <c r="B191" s="5" t="s">
        <v>151</v>
      </c>
      <c r="C191" s="48" t="s">
        <v>144</v>
      </c>
      <c r="D191" s="48">
        <v>9.16</v>
      </c>
      <c r="E191" s="48">
        <v>107888.33</v>
      </c>
      <c r="F191" s="1" t="str">
        <f t="shared" si="2"/>
        <v/>
      </c>
      <c r="G191" s="1" t="str">
        <f t="shared" si="1"/>
        <v/>
      </c>
    </row>
    <row r="192" ht="14.25" customHeight="1">
      <c r="A192" s="5">
        <v>42979.0</v>
      </c>
      <c r="B192" s="5" t="s">
        <v>143</v>
      </c>
      <c r="C192" s="48">
        <v>261.25</v>
      </c>
      <c r="D192" s="48" t="s">
        <v>144</v>
      </c>
      <c r="E192" s="48">
        <v>107636.24</v>
      </c>
      <c r="F192" s="1" t="str">
        <f t="shared" si="2"/>
        <v/>
      </c>
      <c r="G192" s="1" t="str">
        <f t="shared" si="1"/>
        <v/>
      </c>
    </row>
    <row r="193" ht="14.25" customHeight="1">
      <c r="A193" s="5">
        <v>42979.0</v>
      </c>
      <c r="B193" s="5" t="s">
        <v>150</v>
      </c>
      <c r="C193" s="48" t="s">
        <v>144</v>
      </c>
      <c r="D193" s="48">
        <v>9.16</v>
      </c>
      <c r="E193" s="48">
        <v>107897.49</v>
      </c>
      <c r="F193" s="1" t="str">
        <f t="shared" si="2"/>
        <v/>
      </c>
      <c r="G193" s="1" t="str">
        <f t="shared" si="1"/>
        <v/>
      </c>
    </row>
    <row r="194" ht="14.25" customHeight="1">
      <c r="A194" s="5">
        <v>43009.0</v>
      </c>
      <c r="B194" s="5" t="s">
        <v>149</v>
      </c>
      <c r="C194" s="48" t="s">
        <v>144</v>
      </c>
      <c r="D194" s="48">
        <v>8.85</v>
      </c>
      <c r="E194" s="48">
        <v>107645.09</v>
      </c>
      <c r="F194" s="1" t="str">
        <f t="shared" si="2"/>
        <v/>
      </c>
      <c r="G194" s="1" t="str">
        <f t="shared" si="1"/>
        <v/>
      </c>
    </row>
    <row r="195" ht="14.25" customHeight="1">
      <c r="A195" s="5">
        <v>43027.0</v>
      </c>
      <c r="B195" s="5" t="s">
        <v>148</v>
      </c>
      <c r="C195" s="48">
        <v>2500.0</v>
      </c>
      <c r="D195" s="48" t="s">
        <v>144</v>
      </c>
      <c r="E195" s="48">
        <v>105145.09</v>
      </c>
      <c r="F195" s="1" t="str">
        <f t="shared" si="2"/>
        <v/>
      </c>
      <c r="G195" s="1" t="str">
        <f t="shared" si="1"/>
        <v>drawdown</v>
      </c>
    </row>
    <row r="196" ht="14.25" customHeight="1">
      <c r="A196" s="5">
        <v>43040.0</v>
      </c>
      <c r="B196" s="5" t="s">
        <v>147</v>
      </c>
      <c r="C196" s="48" t="s">
        <v>144</v>
      </c>
      <c r="D196" s="48">
        <v>9.05</v>
      </c>
      <c r="E196" s="48">
        <v>105154.14</v>
      </c>
      <c r="F196" s="1" t="str">
        <f t="shared" si="2"/>
        <v/>
      </c>
      <c r="G196" s="1" t="str">
        <f t="shared" si="1"/>
        <v/>
      </c>
    </row>
    <row r="197" ht="14.25" customHeight="1">
      <c r="A197" s="5">
        <v>43046.0</v>
      </c>
      <c r="B197" s="5" t="s">
        <v>146</v>
      </c>
      <c r="C197" s="48">
        <v>535.2</v>
      </c>
      <c r="D197" s="48" t="s">
        <v>144</v>
      </c>
      <c r="E197" s="48">
        <v>104618.94</v>
      </c>
      <c r="F197" s="1" t="str">
        <f t="shared" si="2"/>
        <v/>
      </c>
      <c r="G197" s="1" t="str">
        <f t="shared" si="1"/>
        <v/>
      </c>
    </row>
    <row r="198" ht="14.25" customHeight="1">
      <c r="A198" s="5">
        <v>43070.0</v>
      </c>
      <c r="B198" s="5" t="s">
        <v>143</v>
      </c>
      <c r="C198" s="48">
        <v>261.25</v>
      </c>
      <c r="D198" s="48" t="s">
        <v>144</v>
      </c>
      <c r="E198" s="48">
        <v>104366.3</v>
      </c>
      <c r="F198" s="1" t="str">
        <f t="shared" si="2"/>
        <v/>
      </c>
      <c r="G198" s="1" t="str">
        <f t="shared" si="1"/>
        <v/>
      </c>
    </row>
    <row r="199" ht="14.25" customHeight="1">
      <c r="A199" s="5">
        <v>43070.0</v>
      </c>
      <c r="B199" s="5" t="s">
        <v>145</v>
      </c>
      <c r="C199" s="48" t="s">
        <v>144</v>
      </c>
      <c r="D199" s="48">
        <v>8.61</v>
      </c>
      <c r="E199" s="48">
        <v>104627.55</v>
      </c>
      <c r="F199" s="1" t="str">
        <f t="shared" si="2"/>
        <v/>
      </c>
      <c r="G199" s="1" t="str">
        <f t="shared" si="1"/>
        <v/>
      </c>
    </row>
    <row r="200" ht="14.25" customHeight="1">
      <c r="A200" s="5">
        <v>43102.0</v>
      </c>
      <c r="B200" s="5" t="s">
        <v>222</v>
      </c>
      <c r="C200" s="48">
        <v>0.0</v>
      </c>
      <c r="D200" s="48">
        <v>104369.73</v>
      </c>
      <c r="E200" s="48">
        <v>104369.73</v>
      </c>
      <c r="F200" s="1" t="str">
        <f t="shared" si="2"/>
        <v/>
      </c>
      <c r="G200" s="1" t="str">
        <f t="shared" si="1"/>
        <v/>
      </c>
    </row>
    <row r="201" ht="14.25" customHeight="1">
      <c r="A201" s="5">
        <v>43160.0</v>
      </c>
      <c r="B201" s="5" t="s">
        <v>223</v>
      </c>
      <c r="C201" s="48">
        <v>261.25</v>
      </c>
      <c r="D201" s="48">
        <v>0.0</v>
      </c>
      <c r="E201" s="48">
        <v>104108.48</v>
      </c>
      <c r="F201" s="1" t="str">
        <f t="shared" si="2"/>
        <v/>
      </c>
      <c r="G201" s="1" t="str">
        <f t="shared" si="1"/>
        <v/>
      </c>
    </row>
    <row r="202" ht="14.25" customHeight="1">
      <c r="A202" s="5">
        <v>43193.0</v>
      </c>
      <c r="B202" s="5" t="s">
        <v>224</v>
      </c>
      <c r="C202" s="48">
        <v>952.54</v>
      </c>
      <c r="D202" s="48">
        <v>0.0</v>
      </c>
      <c r="E202" s="48">
        <v>103155.94</v>
      </c>
      <c r="F202" s="1" t="str">
        <f t="shared" si="2"/>
        <v/>
      </c>
      <c r="G202" s="1" t="str">
        <f t="shared" si="1"/>
        <v/>
      </c>
    </row>
    <row r="203" ht="14.25" customHeight="1">
      <c r="A203" s="5">
        <v>43193.0</v>
      </c>
      <c r="B203" s="5" t="s">
        <v>225</v>
      </c>
      <c r="C203" s="48">
        <v>1500.0</v>
      </c>
      <c r="D203" s="48">
        <v>0.0</v>
      </c>
      <c r="E203" s="48">
        <v>101655.94</v>
      </c>
      <c r="F203" s="1" t="str">
        <f t="shared" si="2"/>
        <v/>
      </c>
      <c r="G203" s="1" t="str">
        <f t="shared" si="1"/>
        <v/>
      </c>
    </row>
    <row r="204" ht="14.25" customHeight="1">
      <c r="A204" s="5">
        <v>43193.0</v>
      </c>
      <c r="B204" s="5" t="s">
        <v>226</v>
      </c>
      <c r="C204" s="48">
        <v>74250.0</v>
      </c>
      <c r="D204" s="48">
        <v>0.0</v>
      </c>
      <c r="E204" s="48">
        <v>27405.94</v>
      </c>
      <c r="F204" s="1" t="str">
        <f t="shared" si="2"/>
        <v/>
      </c>
      <c r="G204" s="1" t="str">
        <f t="shared" si="1"/>
        <v/>
      </c>
    </row>
    <row r="205" ht="14.25" customHeight="1">
      <c r="A205" s="5">
        <v>43193.0</v>
      </c>
      <c r="B205" s="5" t="s">
        <v>227</v>
      </c>
      <c r="C205" s="48">
        <v>9000.46</v>
      </c>
      <c r="D205" s="48">
        <v>0.0</v>
      </c>
      <c r="E205" s="48">
        <v>18405.48</v>
      </c>
      <c r="F205" s="1" t="str">
        <f t="shared" si="2"/>
        <v/>
      </c>
      <c r="G205" s="1" t="str">
        <f t="shared" si="1"/>
        <v>drawdown</v>
      </c>
    </row>
    <row r="206" ht="14.25" customHeight="1">
      <c r="A206" s="5">
        <v>43194.0</v>
      </c>
      <c r="B206" s="5" t="s">
        <v>228</v>
      </c>
      <c r="C206" s="48">
        <v>0.0</v>
      </c>
      <c r="D206" s="48">
        <v>20202.0</v>
      </c>
      <c r="E206" s="48">
        <v>38607.48</v>
      </c>
      <c r="F206" s="1" t="str">
        <f t="shared" si="2"/>
        <v/>
      </c>
      <c r="G206" s="1" t="str">
        <f t="shared" si="1"/>
        <v/>
      </c>
    </row>
    <row r="207" ht="14.25" customHeight="1">
      <c r="A207" s="5">
        <v>43194.0</v>
      </c>
      <c r="B207" s="5" t="s">
        <v>229</v>
      </c>
      <c r="C207" s="48">
        <v>0.0</v>
      </c>
      <c r="D207" s="48">
        <v>10450.0</v>
      </c>
      <c r="E207" s="48">
        <v>49057.48</v>
      </c>
      <c r="F207" s="1" t="str">
        <f t="shared" si="2"/>
        <v/>
      </c>
      <c r="G207" s="1" t="str">
        <f t="shared" si="1"/>
        <v/>
      </c>
    </row>
    <row r="208" ht="14.25" customHeight="1">
      <c r="A208" s="5">
        <v>43194.0</v>
      </c>
      <c r="B208" s="5" t="s">
        <v>230</v>
      </c>
      <c r="C208" s="48">
        <v>0.0</v>
      </c>
      <c r="D208" s="48">
        <v>6900.0</v>
      </c>
      <c r="E208" s="48">
        <v>55957.48</v>
      </c>
      <c r="F208" s="1" t="str">
        <f t="shared" si="2"/>
        <v/>
      </c>
      <c r="G208" s="1" t="str">
        <f t="shared" si="1"/>
        <v/>
      </c>
    </row>
    <row r="209" ht="14.25" customHeight="1">
      <c r="A209" s="5">
        <v>43194.0</v>
      </c>
      <c r="B209" s="5" t="s">
        <v>231</v>
      </c>
      <c r="C209" s="48">
        <v>0.0</v>
      </c>
      <c r="D209" s="48">
        <v>4876.0</v>
      </c>
      <c r="E209" s="48">
        <v>60833.48</v>
      </c>
      <c r="F209" s="1" t="str">
        <f t="shared" si="2"/>
        <v/>
      </c>
      <c r="G209" s="1" t="str">
        <f t="shared" si="1"/>
        <v/>
      </c>
    </row>
    <row r="210" ht="14.25" customHeight="1">
      <c r="A210" s="5">
        <v>43194.0</v>
      </c>
      <c r="B210" s="5" t="s">
        <v>232</v>
      </c>
      <c r="C210" s="48">
        <v>0.0</v>
      </c>
      <c r="D210" s="48">
        <v>13675.0</v>
      </c>
      <c r="E210" s="48">
        <v>74508.48</v>
      </c>
      <c r="F210" s="1" t="str">
        <f t="shared" si="2"/>
        <v/>
      </c>
      <c r="G210" s="1" t="str">
        <f t="shared" si="1"/>
        <v/>
      </c>
    </row>
    <row r="211" ht="14.25" customHeight="1">
      <c r="A211" s="5">
        <v>43195.0</v>
      </c>
      <c r="B211" s="5" t="s">
        <v>228</v>
      </c>
      <c r="C211" s="48">
        <v>0.0</v>
      </c>
      <c r="D211" s="48">
        <v>19929.0</v>
      </c>
      <c r="E211" s="48">
        <v>94437.48</v>
      </c>
      <c r="F211" s="1" t="str">
        <f t="shared" si="2"/>
        <v/>
      </c>
      <c r="G211" s="1" t="str">
        <f t="shared" si="1"/>
        <v/>
      </c>
    </row>
    <row r="212" ht="14.25" customHeight="1">
      <c r="A212" s="5">
        <v>43228.0</v>
      </c>
      <c r="B212" s="5" t="s">
        <v>233</v>
      </c>
      <c r="C212" s="48">
        <v>528.0</v>
      </c>
      <c r="D212" s="48">
        <v>0.0</v>
      </c>
      <c r="E212" s="48">
        <v>93909.48</v>
      </c>
      <c r="F212" s="1" t="str">
        <f t="shared" si="2"/>
        <v/>
      </c>
      <c r="G212" s="1" t="str">
        <f t="shared" si="1"/>
        <v/>
      </c>
    </row>
    <row r="213" ht="14.25" customHeight="1">
      <c r="A213" s="5">
        <v>43229.0</v>
      </c>
      <c r="B213" s="5" t="s">
        <v>234</v>
      </c>
      <c r="C213" s="48">
        <v>4277.6</v>
      </c>
      <c r="D213" s="48">
        <v>0.0</v>
      </c>
      <c r="E213" s="48">
        <v>89631.88</v>
      </c>
      <c r="F213" s="1" t="str">
        <f t="shared" si="2"/>
        <v/>
      </c>
      <c r="G213" s="1" t="str">
        <f t="shared" si="1"/>
        <v/>
      </c>
    </row>
    <row r="214" ht="14.25" customHeight="1">
      <c r="A214" s="5">
        <v>43229.0</v>
      </c>
      <c r="B214" s="5" t="s">
        <v>235</v>
      </c>
      <c r="C214" s="48">
        <v>10000.4</v>
      </c>
      <c r="D214" s="48">
        <v>0.0</v>
      </c>
      <c r="E214" s="48">
        <v>79631.48</v>
      </c>
      <c r="F214" s="1" t="str">
        <f t="shared" si="2"/>
        <v/>
      </c>
      <c r="G214" s="1" t="str">
        <f t="shared" si="1"/>
        <v>drawdown</v>
      </c>
    </row>
    <row r="215" ht="14.25" customHeight="1">
      <c r="A215" s="5">
        <v>43244.0</v>
      </c>
      <c r="B215" s="5" t="s">
        <v>236</v>
      </c>
      <c r="C215" s="48">
        <v>195.0</v>
      </c>
      <c r="D215" s="48">
        <v>0.0</v>
      </c>
      <c r="E215" s="48">
        <v>79436.48</v>
      </c>
      <c r="F215" s="1" t="str">
        <f t="shared" si="2"/>
        <v/>
      </c>
      <c r="G215" s="1" t="str">
        <f t="shared" si="1"/>
        <v/>
      </c>
    </row>
    <row r="216" ht="14.25" customHeight="1">
      <c r="A216" s="5">
        <v>43256.0</v>
      </c>
      <c r="B216" s="5" t="s">
        <v>237</v>
      </c>
      <c r="C216" s="48">
        <v>261.25</v>
      </c>
      <c r="D216" s="48">
        <v>0.0</v>
      </c>
      <c r="E216" s="48">
        <v>79175.23</v>
      </c>
      <c r="F216" s="1" t="str">
        <f t="shared" si="2"/>
        <v/>
      </c>
      <c r="G216" s="1" t="str">
        <f t="shared" si="1"/>
        <v/>
      </c>
    </row>
    <row r="217" ht="14.25" customHeight="1">
      <c r="A217" s="5">
        <v>43308.0</v>
      </c>
      <c r="B217" s="5" t="s">
        <v>238</v>
      </c>
      <c r="C217" s="48">
        <v>2500.0</v>
      </c>
      <c r="D217" s="48">
        <v>0.0</v>
      </c>
      <c r="E217" s="48">
        <v>76675.23</v>
      </c>
      <c r="F217" s="1" t="str">
        <f t="shared" si="2"/>
        <v/>
      </c>
      <c r="G217" s="1" t="str">
        <f t="shared" si="1"/>
        <v>drawdown</v>
      </c>
    </row>
    <row r="218" ht="14.25" customHeight="1">
      <c r="A218" s="5">
        <v>43346.0</v>
      </c>
      <c r="B218" s="5" t="s">
        <v>239</v>
      </c>
      <c r="C218" s="48">
        <v>261.25</v>
      </c>
      <c r="D218" s="48">
        <v>0.0</v>
      </c>
      <c r="E218" s="48">
        <v>76413.98</v>
      </c>
      <c r="F218" s="1" t="str">
        <f t="shared" si="2"/>
        <v/>
      </c>
      <c r="G218" s="1" t="str">
        <f t="shared" si="1"/>
        <v/>
      </c>
    </row>
    <row r="219" ht="14.25" customHeight="1">
      <c r="A219" s="5">
        <v>43391.0</v>
      </c>
      <c r="B219" s="5" t="s">
        <v>240</v>
      </c>
      <c r="C219" s="48">
        <v>2500.0</v>
      </c>
      <c r="D219" s="48">
        <v>0.0</v>
      </c>
      <c r="E219" s="48">
        <v>73913.98</v>
      </c>
      <c r="F219" s="1" t="str">
        <f t="shared" si="2"/>
        <v/>
      </c>
      <c r="G219" s="1" t="str">
        <f t="shared" si="1"/>
        <v>drawdown</v>
      </c>
    </row>
    <row r="220" ht="14.25" customHeight="1">
      <c r="A220" s="5">
        <v>43439.0</v>
      </c>
      <c r="B220" s="5" t="s">
        <v>241</v>
      </c>
      <c r="C220" s="48">
        <v>261.25</v>
      </c>
      <c r="D220" s="48">
        <v>0.0</v>
      </c>
      <c r="E220" s="48">
        <v>73652.73</v>
      </c>
      <c r="F220" s="1" t="str">
        <f t="shared" si="2"/>
        <v/>
      </c>
      <c r="G220" s="1" t="str">
        <f t="shared" si="1"/>
        <v/>
      </c>
    </row>
    <row r="221" ht="14.25" customHeight="1">
      <c r="A221" s="5">
        <v>43441.0</v>
      </c>
      <c r="B221" s="5" t="s">
        <v>242</v>
      </c>
      <c r="C221" s="48">
        <v>2500.0</v>
      </c>
      <c r="D221" s="48">
        <v>0.0</v>
      </c>
      <c r="E221" s="48">
        <v>71152.73</v>
      </c>
      <c r="F221" s="1" t="str">
        <f t="shared" si="2"/>
        <v/>
      </c>
      <c r="G221" s="1" t="str">
        <f t="shared" si="1"/>
        <v>drawdown</v>
      </c>
    </row>
    <row r="222" ht="14.25" customHeight="1">
      <c r="A222" s="5">
        <v>43487.0</v>
      </c>
      <c r="B222" s="5" t="s">
        <v>242</v>
      </c>
      <c r="C222" s="48">
        <v>2500.0</v>
      </c>
      <c r="D222" s="48">
        <v>0.0</v>
      </c>
      <c r="E222" s="48">
        <v>68652.73</v>
      </c>
      <c r="F222" s="1" t="str">
        <f t="shared" si="2"/>
        <v/>
      </c>
      <c r="G222" s="1" t="str">
        <f t="shared" si="1"/>
        <v>drawdown</v>
      </c>
    </row>
    <row r="223" ht="14.25" customHeight="1">
      <c r="A223" s="5">
        <v>43530.0</v>
      </c>
      <c r="B223" s="5" t="s">
        <v>243</v>
      </c>
      <c r="C223" s="48">
        <v>261.25</v>
      </c>
      <c r="D223" s="48">
        <v>0.0</v>
      </c>
      <c r="E223" s="48">
        <v>68391.48</v>
      </c>
      <c r="F223" s="1" t="str">
        <f t="shared" si="2"/>
        <v/>
      </c>
      <c r="G223" s="1" t="str">
        <f t="shared" si="1"/>
        <v/>
      </c>
    </row>
    <row r="224" ht="14.25" customHeight="1">
      <c r="A224" s="5">
        <v>43535.0</v>
      </c>
      <c r="B224" s="5" t="s">
        <v>244</v>
      </c>
      <c r="C224" s="48">
        <v>1500.0</v>
      </c>
      <c r="D224" s="48">
        <v>0.0</v>
      </c>
      <c r="E224" s="48">
        <v>66891.48</v>
      </c>
      <c r="F224" s="1" t="str">
        <f t="shared" si="2"/>
        <v/>
      </c>
      <c r="G224" s="1" t="str">
        <f t="shared" si="1"/>
        <v/>
      </c>
    </row>
    <row r="225" ht="14.25" customHeight="1">
      <c r="A225" s="5">
        <v>43539.0</v>
      </c>
      <c r="B225" s="5" t="s">
        <v>229</v>
      </c>
      <c r="C225" s="48">
        <v>0.0</v>
      </c>
      <c r="D225" s="48">
        <v>10450.0</v>
      </c>
      <c r="E225" s="48">
        <v>77341.48</v>
      </c>
      <c r="F225" s="1" t="str">
        <f t="shared" si="2"/>
        <v/>
      </c>
      <c r="G225" s="1" t="str">
        <f t="shared" si="1"/>
        <v/>
      </c>
    </row>
    <row r="226" ht="14.25" customHeight="1">
      <c r="A226" s="5">
        <v>43550.0</v>
      </c>
      <c r="B226" s="5" t="s">
        <v>240</v>
      </c>
      <c r="C226" s="48">
        <v>7000.0</v>
      </c>
      <c r="D226" s="48">
        <v>0.0</v>
      </c>
      <c r="E226" s="48">
        <v>70341.48</v>
      </c>
      <c r="F226" s="1" t="str">
        <f t="shared" si="2"/>
        <v/>
      </c>
      <c r="G226" s="1" t="str">
        <f t="shared" si="1"/>
        <v>drawdown</v>
      </c>
    </row>
    <row r="227" ht="14.25" customHeight="1">
      <c r="A227" s="5">
        <v>43550.0</v>
      </c>
      <c r="B227" s="5" t="s">
        <v>245</v>
      </c>
      <c r="C227" s="48">
        <v>1573.0</v>
      </c>
      <c r="D227" s="48">
        <v>0.0</v>
      </c>
      <c r="E227" s="48">
        <v>68768.48</v>
      </c>
      <c r="F227" s="1" t="str">
        <f t="shared" si="2"/>
        <v/>
      </c>
      <c r="G227" s="1" t="str">
        <f t="shared" si="1"/>
        <v/>
      </c>
    </row>
    <row r="228" ht="14.25" customHeight="1">
      <c r="A228" s="5">
        <v>43550.0</v>
      </c>
      <c r="B228" s="5" t="s">
        <v>246</v>
      </c>
      <c r="C228" s="48">
        <v>0.0</v>
      </c>
      <c r="D228" s="48">
        <v>6900.0</v>
      </c>
      <c r="E228" s="48">
        <v>75668.48</v>
      </c>
      <c r="F228" s="1" t="str">
        <f t="shared" si="2"/>
        <v/>
      </c>
      <c r="G228" s="1" t="str">
        <f t="shared" si="1"/>
        <v/>
      </c>
    </row>
    <row r="229" ht="14.25" customHeight="1">
      <c r="A229" s="5">
        <v>43565.0</v>
      </c>
      <c r="B229" s="5" t="s">
        <v>245</v>
      </c>
      <c r="C229" s="48">
        <v>2685.8</v>
      </c>
      <c r="D229" s="48">
        <v>0.0</v>
      </c>
      <c r="E229" s="48">
        <v>72982.68</v>
      </c>
      <c r="F229" s="1" t="str">
        <f t="shared" si="2"/>
        <v/>
      </c>
      <c r="G229" s="1" t="str">
        <f t="shared" si="1"/>
        <v/>
      </c>
    </row>
    <row r="230" ht="14.25" customHeight="1">
      <c r="A230" s="5">
        <v>43565.0</v>
      </c>
      <c r="B230" s="5" t="s">
        <v>240</v>
      </c>
      <c r="C230" s="48">
        <v>6000.0</v>
      </c>
      <c r="D230" s="48">
        <v>0.0</v>
      </c>
      <c r="E230" s="48">
        <v>66982.68</v>
      </c>
      <c r="F230" s="1" t="str">
        <f t="shared" si="2"/>
        <v/>
      </c>
      <c r="G230" s="1" t="str">
        <f t="shared" si="1"/>
        <v>drawdown</v>
      </c>
    </row>
    <row r="231" ht="14.25" customHeight="1">
      <c r="A231" s="5">
        <v>43579.0</v>
      </c>
      <c r="B231" s="5" t="s">
        <v>240</v>
      </c>
      <c r="C231" s="48">
        <v>2000.0</v>
      </c>
      <c r="D231" s="48">
        <v>0.0</v>
      </c>
      <c r="E231" s="48">
        <v>64982.68</v>
      </c>
      <c r="F231" s="1" t="str">
        <f t="shared" si="2"/>
        <v/>
      </c>
      <c r="G231" s="1" t="str">
        <f t="shared" si="1"/>
        <v>drawdown</v>
      </c>
    </row>
    <row r="232" ht="14.25" customHeight="1">
      <c r="A232" s="5">
        <v>43592.0</v>
      </c>
      <c r="B232" s="5" t="s">
        <v>247</v>
      </c>
      <c r="C232" s="48">
        <v>19.4</v>
      </c>
      <c r="D232" s="48">
        <v>0.0</v>
      </c>
      <c r="E232" s="48">
        <v>64963.28</v>
      </c>
      <c r="F232" s="1" t="str">
        <f t="shared" si="2"/>
        <v/>
      </c>
      <c r="G232" s="1" t="str">
        <f t="shared" si="1"/>
        <v/>
      </c>
    </row>
    <row r="233" ht="14.25" customHeight="1">
      <c r="A233" s="5">
        <v>43607.0</v>
      </c>
      <c r="B233" s="5" t="s">
        <v>248</v>
      </c>
      <c r="C233" s="48">
        <v>30000.0</v>
      </c>
      <c r="D233" s="48">
        <v>0.0</v>
      </c>
      <c r="E233" s="48">
        <v>34963.28</v>
      </c>
      <c r="F233" s="1" t="str">
        <f t="shared" si="2"/>
        <v/>
      </c>
      <c r="G233" s="1" t="str">
        <f t="shared" si="1"/>
        <v/>
      </c>
    </row>
    <row r="234" ht="14.25" customHeight="1">
      <c r="A234" s="5">
        <v>43608.0</v>
      </c>
      <c r="B234" s="5" t="s">
        <v>249</v>
      </c>
      <c r="C234" s="48">
        <v>300.0</v>
      </c>
      <c r="D234" s="48">
        <v>0.0</v>
      </c>
      <c r="E234" s="48">
        <v>34663.28</v>
      </c>
      <c r="F234" s="1" t="str">
        <f t="shared" si="2"/>
        <v/>
      </c>
      <c r="G234" s="1" t="str">
        <f t="shared" si="1"/>
        <v/>
      </c>
    </row>
    <row r="235" ht="14.25" customHeight="1">
      <c r="A235" s="5">
        <v>43608.0</v>
      </c>
      <c r="B235" s="5" t="s">
        <v>250</v>
      </c>
      <c r="C235" s="48">
        <v>500.0</v>
      </c>
      <c r="D235" s="48">
        <v>0.0</v>
      </c>
      <c r="E235" s="48">
        <v>34163.28</v>
      </c>
      <c r="F235" s="1" t="str">
        <f t="shared" si="2"/>
        <v/>
      </c>
      <c r="G235" s="1" t="str">
        <f t="shared" si="1"/>
        <v/>
      </c>
    </row>
    <row r="236" ht="14.25" customHeight="1">
      <c r="A236" s="5">
        <v>43619.0</v>
      </c>
      <c r="B236" s="5" t="s">
        <v>251</v>
      </c>
      <c r="C236" s="48">
        <v>261.25</v>
      </c>
      <c r="D236" s="48">
        <v>0.0</v>
      </c>
      <c r="E236" s="48">
        <v>33902.03</v>
      </c>
      <c r="F236" s="1" t="str">
        <f t="shared" si="2"/>
        <v/>
      </c>
      <c r="G236" s="1" t="str">
        <f t="shared" si="1"/>
        <v/>
      </c>
    </row>
    <row r="237" ht="14.25" customHeight="1">
      <c r="A237" s="5">
        <v>43710.0</v>
      </c>
      <c r="B237" s="5" t="s">
        <v>252</v>
      </c>
      <c r="C237" s="48">
        <v>261.25</v>
      </c>
      <c r="D237" s="48">
        <v>0.0</v>
      </c>
      <c r="E237" s="48">
        <v>33640.78</v>
      </c>
      <c r="F237" s="1" t="str">
        <f t="shared" si="2"/>
        <v/>
      </c>
      <c r="G237" s="1" t="str">
        <f t="shared" si="1"/>
        <v/>
      </c>
    </row>
    <row r="238" ht="14.25" customHeight="1">
      <c r="A238" s="5">
        <v>43763.0</v>
      </c>
      <c r="B238" s="5" t="s">
        <v>253</v>
      </c>
      <c r="C238" s="48">
        <v>450.0</v>
      </c>
      <c r="D238" s="48">
        <v>0.0</v>
      </c>
      <c r="E238" s="48">
        <v>33190.78</v>
      </c>
      <c r="F238" s="1" t="str">
        <f t="shared" si="2"/>
        <v/>
      </c>
      <c r="G238" s="1" t="str">
        <f t="shared" si="1"/>
        <v/>
      </c>
    </row>
    <row r="239" ht="14.25" customHeight="1">
      <c r="A239" s="5">
        <v>43801.0</v>
      </c>
      <c r="B239" s="5" t="s">
        <v>254</v>
      </c>
      <c r="C239" s="48">
        <v>261.25</v>
      </c>
      <c r="D239" s="48">
        <v>0.0</v>
      </c>
      <c r="E239" s="48">
        <v>32929.53</v>
      </c>
      <c r="F239" s="1" t="str">
        <f t="shared" si="2"/>
        <v/>
      </c>
      <c r="G239" s="1" t="str">
        <f t="shared" si="1"/>
        <v/>
      </c>
    </row>
    <row r="240" ht="14.25" customHeight="1">
      <c r="A240" s="5">
        <v>43808.0</v>
      </c>
      <c r="B240" s="5" t="s">
        <v>255</v>
      </c>
      <c r="C240" s="48">
        <v>12320.0</v>
      </c>
      <c r="D240" s="48">
        <v>0.0</v>
      </c>
      <c r="E240" s="48">
        <v>20609.53</v>
      </c>
      <c r="F240" s="1" t="str">
        <f t="shared" si="2"/>
        <v/>
      </c>
      <c r="G240" s="1" t="str">
        <f t="shared" si="1"/>
        <v/>
      </c>
    </row>
    <row r="241" ht="14.25" customHeight="1">
      <c r="A241" s="5">
        <v>43846.0</v>
      </c>
      <c r="B241" s="5" t="s">
        <v>256</v>
      </c>
      <c r="C241" s="48">
        <v>448.0</v>
      </c>
      <c r="D241" s="48">
        <v>0.0</v>
      </c>
      <c r="E241" s="48">
        <v>20161.53</v>
      </c>
      <c r="F241" s="1" t="str">
        <f t="shared" si="2"/>
        <v/>
      </c>
      <c r="G241" s="1" t="str">
        <f t="shared" si="1"/>
        <v/>
      </c>
    </row>
    <row r="242" ht="14.25" customHeight="1">
      <c r="A242" s="5">
        <v>43899.0</v>
      </c>
      <c r="B242" s="5" t="s">
        <v>257</v>
      </c>
      <c r="C242" s="48">
        <v>261.25</v>
      </c>
      <c r="D242" s="48">
        <v>0.0</v>
      </c>
      <c r="E242" s="48">
        <v>19900.28</v>
      </c>
      <c r="F242" s="1" t="str">
        <f t="shared" si="2"/>
        <v/>
      </c>
      <c r="G242" s="1" t="str">
        <f t="shared" si="1"/>
        <v/>
      </c>
    </row>
    <row r="243" ht="14.25" customHeight="1">
      <c r="A243" s="5">
        <v>43913.0</v>
      </c>
      <c r="B243" s="5" t="s">
        <v>244</v>
      </c>
      <c r="C243" s="48">
        <v>1500.0</v>
      </c>
      <c r="D243" s="48">
        <v>0.0</v>
      </c>
      <c r="E243" s="48">
        <v>18400.28</v>
      </c>
      <c r="F243" s="1" t="str">
        <f t="shared" si="2"/>
        <v/>
      </c>
      <c r="G243" s="1" t="str">
        <f t="shared" si="1"/>
        <v/>
      </c>
    </row>
    <row r="244" ht="14.25" customHeight="1">
      <c r="A244" s="5">
        <v>43922.0</v>
      </c>
      <c r="B244" s="5" t="s">
        <v>240</v>
      </c>
      <c r="C244" s="48">
        <v>2000.0</v>
      </c>
      <c r="D244" s="48">
        <v>0.0</v>
      </c>
      <c r="E244" s="48">
        <v>16400.28</v>
      </c>
      <c r="F244" s="1" t="str">
        <f t="shared" si="2"/>
        <v/>
      </c>
      <c r="G244" s="1" t="str">
        <f t="shared" si="1"/>
        <v>drawdown</v>
      </c>
    </row>
    <row r="245" ht="14.25" customHeight="1">
      <c r="A245" s="5">
        <v>43923.0</v>
      </c>
      <c r="B245" s="5" t="s">
        <v>258</v>
      </c>
      <c r="C245" s="48">
        <v>0.0</v>
      </c>
      <c r="D245" s="48">
        <v>15982.08</v>
      </c>
      <c r="E245" s="48">
        <v>32382.36</v>
      </c>
      <c r="F245" s="1" t="str">
        <f t="shared" si="2"/>
        <v/>
      </c>
      <c r="G245" s="1" t="str">
        <f t="shared" si="1"/>
        <v/>
      </c>
    </row>
    <row r="246" ht="14.25" customHeight="1">
      <c r="A246" s="5">
        <v>43923.0</v>
      </c>
      <c r="B246" s="5" t="s">
        <v>259</v>
      </c>
      <c r="C246" s="48">
        <v>0.0</v>
      </c>
      <c r="D246" s="48">
        <v>390.97</v>
      </c>
      <c r="E246" s="48">
        <v>32773.33</v>
      </c>
      <c r="F246" s="1" t="str">
        <f t="shared" si="2"/>
        <v/>
      </c>
      <c r="G246" s="1" t="str">
        <f t="shared" si="1"/>
        <v/>
      </c>
    </row>
    <row r="247" ht="14.25" customHeight="1">
      <c r="A247" s="5">
        <v>43924.0</v>
      </c>
      <c r="B247" s="5" t="s">
        <v>260</v>
      </c>
      <c r="C247" s="48">
        <v>600.0</v>
      </c>
      <c r="D247" s="48">
        <v>0.0</v>
      </c>
      <c r="E247" s="48">
        <v>32173.33</v>
      </c>
      <c r="F247" s="1" t="str">
        <f t="shared" si="2"/>
        <v/>
      </c>
      <c r="G247" s="1" t="str">
        <f t="shared" si="1"/>
        <v/>
      </c>
    </row>
    <row r="248" ht="14.25" customHeight="1">
      <c r="A248" s="5">
        <v>43927.0</v>
      </c>
      <c r="B248" s="5" t="s">
        <v>240</v>
      </c>
      <c r="C248" s="48">
        <v>6000.0</v>
      </c>
      <c r="D248" s="48">
        <v>0.0</v>
      </c>
      <c r="E248" s="48">
        <v>26173.33</v>
      </c>
      <c r="F248" s="1" t="str">
        <f t="shared" si="2"/>
        <v/>
      </c>
      <c r="G248" s="1" t="str">
        <f t="shared" si="1"/>
        <v>drawdown</v>
      </c>
    </row>
    <row r="249" ht="14.25" customHeight="1">
      <c r="A249" s="5">
        <v>43935.0</v>
      </c>
      <c r="B249" s="5" t="s">
        <v>245</v>
      </c>
      <c r="C249" s="48">
        <v>2685.8</v>
      </c>
      <c r="D249" s="48">
        <v>0.0</v>
      </c>
      <c r="E249" s="48">
        <v>23487.53</v>
      </c>
      <c r="F249" s="1" t="str">
        <f t="shared" si="2"/>
        <v/>
      </c>
      <c r="G249" s="1" t="str">
        <f t="shared" si="1"/>
        <v/>
      </c>
    </row>
    <row r="250" ht="14.25" customHeight="1">
      <c r="A250" s="5">
        <v>43983.0</v>
      </c>
      <c r="B250" s="5" t="s">
        <v>261</v>
      </c>
      <c r="C250" s="48">
        <v>261.25</v>
      </c>
      <c r="D250" s="48">
        <v>0.0</v>
      </c>
      <c r="E250" s="48">
        <v>23226.28</v>
      </c>
      <c r="F250" s="1" t="str">
        <f t="shared" si="2"/>
        <v/>
      </c>
      <c r="G250" s="1" t="str">
        <f t="shared" si="1"/>
        <v/>
      </c>
    </row>
    <row r="251" ht="14.25" customHeight="1">
      <c r="A251" s="5">
        <v>44071.0</v>
      </c>
      <c r="B251" s="5" t="s">
        <v>262</v>
      </c>
      <c r="C251" s="48">
        <v>261.25</v>
      </c>
      <c r="D251" s="48">
        <v>0.0</v>
      </c>
      <c r="E251" s="48">
        <v>22965.03</v>
      </c>
      <c r="F251" s="1" t="str">
        <f t="shared" si="2"/>
        <v/>
      </c>
      <c r="G251" s="1" t="str">
        <f t="shared" si="1"/>
        <v/>
      </c>
    </row>
    <row r="252" ht="14.25" customHeight="1">
      <c r="A252" s="5">
        <v>44165.0</v>
      </c>
      <c r="B252" s="5" t="s">
        <v>263</v>
      </c>
      <c r="C252" s="48">
        <v>261.25</v>
      </c>
      <c r="D252" s="48">
        <v>0.0</v>
      </c>
      <c r="E252" s="48">
        <v>22703.78</v>
      </c>
      <c r="F252" s="1" t="str">
        <f t="shared" si="2"/>
        <v/>
      </c>
      <c r="G252" s="1" t="str">
        <f t="shared" si="1"/>
        <v/>
      </c>
    </row>
    <row r="253" ht="14.25" customHeight="1">
      <c r="A253" s="5">
        <v>44223.0</v>
      </c>
      <c r="B253" s="5" t="s">
        <v>264</v>
      </c>
      <c r="C253" s="48">
        <v>1500.0</v>
      </c>
      <c r="D253" s="48">
        <v>0.0</v>
      </c>
      <c r="E253" s="48">
        <v>21203.78</v>
      </c>
      <c r="F253" s="1" t="str">
        <f t="shared" si="2"/>
        <v/>
      </c>
      <c r="G253" s="1" t="str">
        <f t="shared" si="1"/>
        <v/>
      </c>
    </row>
    <row r="254" ht="14.25" customHeight="1">
      <c r="A254" s="5">
        <v>44256.0</v>
      </c>
      <c r="B254" s="5" t="s">
        <v>265</v>
      </c>
      <c r="C254" s="48">
        <v>0.0</v>
      </c>
      <c r="D254" s="48">
        <v>15982.08</v>
      </c>
      <c r="E254" s="48">
        <v>37185.86</v>
      </c>
      <c r="F254" s="1" t="str">
        <f t="shared" si="2"/>
        <v/>
      </c>
      <c r="G254" s="1" t="str">
        <f t="shared" si="1"/>
        <v/>
      </c>
    </row>
    <row r="255" ht="14.25" customHeight="1">
      <c r="A255" s="5">
        <v>44258.0</v>
      </c>
      <c r="B255" s="5" t="s">
        <v>266</v>
      </c>
      <c r="C255" s="48">
        <v>261.25</v>
      </c>
      <c r="D255" s="48">
        <v>0.0</v>
      </c>
      <c r="E255" s="48">
        <v>36924.61</v>
      </c>
      <c r="F255" s="1" t="str">
        <f t="shared" si="2"/>
        <v/>
      </c>
      <c r="G255" s="1" t="str">
        <f t="shared" si="1"/>
        <v/>
      </c>
    </row>
    <row r="256" ht="14.25" customHeight="1">
      <c r="A256" s="5">
        <v>44259.0</v>
      </c>
      <c r="B256" s="5" t="s">
        <v>267</v>
      </c>
      <c r="C256" s="48">
        <v>0.0</v>
      </c>
      <c r="D256" s="48">
        <v>6318.65</v>
      </c>
      <c r="E256" s="48">
        <v>43243.26</v>
      </c>
      <c r="F256" s="1" t="str">
        <f t="shared" si="2"/>
        <v/>
      </c>
      <c r="G256" s="1" t="str">
        <f t="shared" si="1"/>
        <v/>
      </c>
    </row>
    <row r="257" ht="14.25" customHeight="1">
      <c r="A257" s="5">
        <v>44264.0</v>
      </c>
      <c r="B257" s="5" t="s">
        <v>268</v>
      </c>
      <c r="C257" s="48">
        <v>0.0</v>
      </c>
      <c r="D257" s="48">
        <v>2821.67</v>
      </c>
      <c r="E257" s="48">
        <v>46064.93</v>
      </c>
      <c r="F257" s="1" t="str">
        <f t="shared" si="2"/>
        <v/>
      </c>
      <c r="G257" s="1" t="str">
        <f t="shared" si="1"/>
        <v/>
      </c>
    </row>
    <row r="258" ht="14.25" customHeight="1">
      <c r="A258" s="5">
        <v>44264.0</v>
      </c>
      <c r="B258" s="5" t="s">
        <v>269</v>
      </c>
      <c r="C258" s="48">
        <v>0.0</v>
      </c>
      <c r="D258" s="48">
        <v>2153.63</v>
      </c>
      <c r="E258" s="48">
        <v>48218.56</v>
      </c>
      <c r="F258" s="1" t="str">
        <f t="shared" si="2"/>
        <v/>
      </c>
      <c r="G258" s="1" t="str">
        <f t="shared" si="1"/>
        <v/>
      </c>
    </row>
    <row r="259" ht="14.25" customHeight="1">
      <c r="A259" s="5">
        <v>44306.0</v>
      </c>
      <c r="B259" s="5" t="s">
        <v>270</v>
      </c>
      <c r="C259" s="48">
        <v>6000.0</v>
      </c>
      <c r="D259" s="48">
        <v>0.0</v>
      </c>
      <c r="E259" s="48">
        <v>42218.56</v>
      </c>
      <c r="F259" s="1" t="str">
        <f t="shared" si="2"/>
        <v/>
      </c>
      <c r="G259" s="1" t="str">
        <f t="shared" si="1"/>
        <v>drawdown</v>
      </c>
    </row>
    <row r="260" ht="14.25" customHeight="1">
      <c r="A260" s="5">
        <v>44307.0</v>
      </c>
      <c r="B260" s="5" t="s">
        <v>271</v>
      </c>
      <c r="C260" s="48">
        <v>2685.26</v>
      </c>
      <c r="D260" s="48">
        <v>0.0</v>
      </c>
      <c r="E260" s="48">
        <v>39533.3</v>
      </c>
      <c r="F260" s="1" t="str">
        <f t="shared" si="2"/>
        <v/>
      </c>
      <c r="G260" s="1" t="str">
        <f t="shared" si="1"/>
        <v/>
      </c>
    </row>
    <row r="261" ht="14.25" customHeight="1">
      <c r="A261" s="5">
        <v>44315.0</v>
      </c>
      <c r="B261" s="5" t="s">
        <v>127</v>
      </c>
      <c r="C261" s="48">
        <v>990.0</v>
      </c>
      <c r="D261" s="48">
        <v>0.0</v>
      </c>
      <c r="E261" s="48">
        <v>185712.61</v>
      </c>
      <c r="F261" s="1" t="str">
        <f t="shared" si="2"/>
        <v/>
      </c>
      <c r="G261" s="1" t="str">
        <f>IF(COUNTIF(B261,"*INVOICE*"),"",IF(COUNTIF(B261,"*DD*"),"",IF(COUNTIF(B261,"*pensionpractitioner*"),"",IF(COUNTIF(B261,"*drawdown*"),"drawdown",IF(COUNTIF(B261,"*pension*"),"drawdown",IF(COUNTIF(B261,"*net*"),"drawdown",""))))))</f>
        <v/>
      </c>
    </row>
    <row r="262" ht="14.25" customHeight="1">
      <c r="A262" s="5">
        <v>44349.0</v>
      </c>
      <c r="B262" s="5" t="s">
        <v>272</v>
      </c>
      <c r="C262" s="48">
        <v>261.25</v>
      </c>
      <c r="D262" s="48">
        <v>0.0</v>
      </c>
      <c r="E262" s="48">
        <v>39272.05</v>
      </c>
      <c r="F262" s="1" t="str">
        <f t="shared" si="2"/>
        <v/>
      </c>
      <c r="G262" s="1" t="str">
        <f t="shared" ref="G262:G265" si="4">IF(COUNTIF(B262,"*DD*"),"",IF(COUNTIF(B262,"*pensionpractitioner*"),"",IF(COUNTIF(B262,"*drawdown*"),"drawdown",IF(COUNTIF(B262,"*pension*"),"drawdown",IF(COUNTIF(B262,"*net*"),"drawdown","")))))</f>
        <v/>
      </c>
    </row>
    <row r="263" ht="14.25" customHeight="1">
      <c r="A263" s="5">
        <v>44440.0</v>
      </c>
      <c r="B263" s="5" t="s">
        <v>273</v>
      </c>
      <c r="C263" s="48">
        <v>261.25</v>
      </c>
      <c r="D263" s="48">
        <v>0.0</v>
      </c>
      <c r="E263" s="48">
        <v>39010.8</v>
      </c>
      <c r="F263" s="1" t="str">
        <f t="shared" si="2"/>
        <v/>
      </c>
      <c r="G263" s="1" t="str">
        <f t="shared" si="4"/>
        <v/>
      </c>
    </row>
    <row r="264" ht="14.25" customHeight="1">
      <c r="A264" s="5">
        <v>44482.0</v>
      </c>
      <c r="B264" s="5" t="s">
        <v>274</v>
      </c>
      <c r="C264" s="48">
        <v>0.0</v>
      </c>
      <c r="D264" s="48">
        <v>24893.1</v>
      </c>
      <c r="E264" s="48">
        <v>63903.9</v>
      </c>
      <c r="F264" s="1" t="str">
        <f t="shared" si="2"/>
        <v/>
      </c>
      <c r="G264" s="1" t="str">
        <f t="shared" si="4"/>
        <v/>
      </c>
    </row>
    <row r="265" ht="14.25" customHeight="1">
      <c r="A265" s="5">
        <v>44484.0</v>
      </c>
      <c r="B265" s="5" t="s">
        <v>274</v>
      </c>
      <c r="C265" s="48">
        <v>0.0</v>
      </c>
      <c r="D265" s="48">
        <v>21054.1</v>
      </c>
      <c r="E265" s="48">
        <v>84958.0</v>
      </c>
      <c r="F265" s="1" t="str">
        <f t="shared" si="2"/>
        <v/>
      </c>
      <c r="G265" s="1" t="str">
        <f t="shared" si="4"/>
        <v/>
      </c>
    </row>
    <row r="266" ht="14.25" customHeight="1">
      <c r="A266" s="5"/>
      <c r="B266" s="5"/>
      <c r="C266" s="5"/>
      <c r="D266" s="5"/>
      <c r="E266" s="5"/>
    </row>
    <row r="267" ht="14.25" customHeight="1">
      <c r="A267" s="5"/>
      <c r="B267" s="5"/>
      <c r="C267" s="5"/>
      <c r="D267" s="5"/>
      <c r="E267" s="5"/>
    </row>
    <row r="268" ht="14.25" customHeight="1">
      <c r="A268" s="5"/>
      <c r="B268" s="5"/>
      <c r="C268" s="5"/>
      <c r="D268" s="5"/>
      <c r="E268" s="5"/>
    </row>
    <row r="269" ht="14.25" customHeight="1">
      <c r="A269" s="5"/>
      <c r="B269" s="5"/>
      <c r="C269" s="5"/>
      <c r="D269" s="5"/>
      <c r="E269" s="5"/>
    </row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0"/>
    <col customWidth="1" min="2" max="2" width="83.86"/>
    <col customWidth="1" min="3" max="5" width="10.57"/>
    <col customWidth="1" min="6" max="8" width="8.71"/>
    <col customWidth="1" min="9" max="10" width="10.57"/>
    <col customWidth="1" min="11" max="26" width="8.71"/>
  </cols>
  <sheetData>
    <row r="1" ht="14.25" customHeight="1">
      <c r="A1" s="1" t="str">
        <f>'08.04.13-03.04.14'!A1</f>
        <v>Posting date</v>
      </c>
      <c r="B1" s="1" t="str">
        <f>'08.04.13-03.04.14'!B1</f>
        <v>Description</v>
      </c>
      <c r="C1" s="1" t="str">
        <f>'08.04.13-03.04.14'!C1</f>
        <v>Debit</v>
      </c>
      <c r="D1" s="1" t="str">
        <f>'08.04.13-03.04.14'!D1</f>
        <v>Credit</v>
      </c>
      <c r="E1" s="1" t="s">
        <v>86</v>
      </c>
    </row>
    <row r="2" ht="14.25" customHeight="1">
      <c r="A2" s="5">
        <v>41372.0</v>
      </c>
      <c r="B2" s="5" t="s">
        <v>87</v>
      </c>
      <c r="C2" s="48">
        <v>2400.0</v>
      </c>
      <c r="D2" s="48">
        <v>0.0</v>
      </c>
      <c r="E2" s="48">
        <v>187213.43</v>
      </c>
      <c r="F2" s="1" t="str">
        <f>IF(B2="*drawdown*","Y",IF(B2="*net*","Y",IF(B2="*pension*","Y","")))</f>
        <v/>
      </c>
      <c r="G2" s="1" t="str">
        <f t="shared" ref="G2:G258" si="1">IF(COUNTIF(B2,"*PENSIONPRACTIT*"),"",IF(COUNTIF(B2,"*DD*"),"",IF(COUNTIF(B2,"*pensionpractitioner*"),"",IF(COUNTIF(B2,"*drawdown*"),"drawdown",IF(COUNTIF(B2,"*pension*"),"drawdown",IF(COUNTIF(B2,"*net*"),"drawdown",""))))))</f>
        <v>drawdown</v>
      </c>
      <c r="I2" s="5">
        <v>41370.0</v>
      </c>
      <c r="J2" s="5">
        <v>41734.0</v>
      </c>
      <c r="K2" s="1">
        <f>SUMIFS(B2:B8,A2:A8,"&gt;="&amp;E2,A2:A8,"&lt;="&amp;E3)</f>
        <v>0</v>
      </c>
    </row>
    <row r="3" ht="14.25" customHeight="1">
      <c r="A3" s="5">
        <v>41394.0</v>
      </c>
      <c r="B3" s="5" t="s">
        <v>87</v>
      </c>
      <c r="C3" s="48">
        <v>2400.0</v>
      </c>
      <c r="D3" s="48">
        <v>0.0</v>
      </c>
      <c r="E3" s="48">
        <v>184813.43</v>
      </c>
      <c r="F3" s="1" t="str">
        <f t="shared" ref="F3:F263" si="2">IF(B3="*Drawdown*","Y",IF(B3="*net*","Y",IF(B3="*pension*","Y","")))</f>
        <v/>
      </c>
      <c r="G3" s="1" t="str">
        <f t="shared" si="1"/>
        <v>drawdown</v>
      </c>
      <c r="I3" s="5">
        <f t="shared" ref="I3:I10" si="3">J2+1</f>
        <v>41735</v>
      </c>
      <c r="J3" s="5">
        <v>42099.0</v>
      </c>
    </row>
    <row r="4" ht="14.25" hidden="1" customHeight="1">
      <c r="A4" s="5">
        <v>41401.0</v>
      </c>
      <c r="B4" s="5" t="s">
        <v>88</v>
      </c>
      <c r="C4" s="48">
        <v>0.0</v>
      </c>
      <c r="D4" s="48">
        <v>7.68</v>
      </c>
      <c r="E4" s="48">
        <v>184821.11</v>
      </c>
      <c r="F4" s="1" t="str">
        <f t="shared" si="2"/>
        <v/>
      </c>
      <c r="G4" s="1" t="str">
        <f t="shared" si="1"/>
        <v/>
      </c>
      <c r="I4" s="5">
        <f t="shared" si="3"/>
        <v>42100</v>
      </c>
      <c r="J4" s="5">
        <v>42465.0</v>
      </c>
    </row>
    <row r="5" ht="14.25" hidden="1" customHeight="1">
      <c r="A5" s="5">
        <v>41402.0</v>
      </c>
      <c r="B5" s="5" t="s">
        <v>89</v>
      </c>
      <c r="C5" s="48">
        <v>0.0</v>
      </c>
      <c r="D5" s="48">
        <v>34753.15</v>
      </c>
      <c r="E5" s="48">
        <v>219574.26</v>
      </c>
      <c r="F5" s="1" t="str">
        <f t="shared" si="2"/>
        <v/>
      </c>
      <c r="G5" s="1" t="str">
        <f t="shared" si="1"/>
        <v/>
      </c>
      <c r="I5" s="5">
        <f t="shared" si="3"/>
        <v>42466</v>
      </c>
      <c r="J5" s="5">
        <v>42830.0</v>
      </c>
    </row>
    <row r="6" ht="14.25" customHeight="1">
      <c r="A6" s="5">
        <v>41402.0</v>
      </c>
      <c r="B6" s="5" t="s">
        <v>90</v>
      </c>
      <c r="C6" s="48">
        <v>1800.0</v>
      </c>
      <c r="D6" s="48">
        <v>0.0</v>
      </c>
      <c r="E6" s="48">
        <v>217774.26</v>
      </c>
      <c r="F6" s="1" t="str">
        <f t="shared" si="2"/>
        <v/>
      </c>
      <c r="G6" s="1" t="str">
        <f t="shared" si="1"/>
        <v>drawdown</v>
      </c>
      <c r="I6" s="5">
        <f t="shared" si="3"/>
        <v>42831</v>
      </c>
      <c r="J6" s="5">
        <v>43195.0</v>
      </c>
    </row>
    <row r="7" ht="14.25" hidden="1" customHeight="1">
      <c r="A7" s="5">
        <v>41422.0</v>
      </c>
      <c r="B7" s="5" t="s">
        <v>91</v>
      </c>
      <c r="C7" s="48">
        <v>2303.0</v>
      </c>
      <c r="D7" s="48">
        <v>0.0</v>
      </c>
      <c r="E7" s="48">
        <v>215471.26</v>
      </c>
      <c r="F7" s="1" t="str">
        <f t="shared" si="2"/>
        <v/>
      </c>
      <c r="G7" s="1" t="str">
        <f t="shared" si="1"/>
        <v/>
      </c>
      <c r="I7" s="5">
        <f t="shared" si="3"/>
        <v>43196</v>
      </c>
      <c r="J7" s="5">
        <v>43560.0</v>
      </c>
    </row>
    <row r="8" ht="14.25" customHeight="1">
      <c r="A8" s="5">
        <v>41422.0</v>
      </c>
      <c r="B8" s="5" t="s">
        <v>92</v>
      </c>
      <c r="C8" s="48">
        <v>1000.0</v>
      </c>
      <c r="D8" s="48">
        <v>0.0</v>
      </c>
      <c r="E8" s="48">
        <v>214471.26</v>
      </c>
      <c r="F8" s="1" t="str">
        <f t="shared" si="2"/>
        <v/>
      </c>
      <c r="G8" s="1" t="str">
        <f t="shared" si="1"/>
        <v>drawdown</v>
      </c>
      <c r="I8" s="5">
        <f t="shared" si="3"/>
        <v>43561</v>
      </c>
      <c r="J8" s="5">
        <v>43926.0</v>
      </c>
    </row>
    <row r="9" ht="14.25" hidden="1" customHeight="1">
      <c r="A9" s="5">
        <v>41428.0</v>
      </c>
      <c r="B9" s="5" t="s">
        <v>93</v>
      </c>
      <c r="C9" s="48">
        <v>285.0</v>
      </c>
      <c r="D9" s="48">
        <v>0.0</v>
      </c>
      <c r="E9" s="48">
        <v>214186.26</v>
      </c>
      <c r="F9" s="1" t="str">
        <f t="shared" si="2"/>
        <v/>
      </c>
      <c r="G9" s="1" t="str">
        <f t="shared" si="1"/>
        <v/>
      </c>
      <c r="I9" s="5">
        <f t="shared" si="3"/>
        <v>43927</v>
      </c>
      <c r="J9" s="5">
        <v>44291.0</v>
      </c>
    </row>
    <row r="10" ht="14.25" hidden="1" customHeight="1">
      <c r="A10" s="5">
        <v>41430.0</v>
      </c>
      <c r="B10" s="5" t="s">
        <v>94</v>
      </c>
      <c r="C10" s="48">
        <v>0.0</v>
      </c>
      <c r="D10" s="48">
        <v>9.12</v>
      </c>
      <c r="E10" s="48">
        <v>214195.38</v>
      </c>
      <c r="F10" s="1" t="str">
        <f t="shared" si="2"/>
        <v/>
      </c>
      <c r="G10" s="1" t="str">
        <f t="shared" si="1"/>
        <v/>
      </c>
      <c r="I10" s="5">
        <f t="shared" si="3"/>
        <v>44292</v>
      </c>
      <c r="J10" s="5">
        <v>44656.0</v>
      </c>
    </row>
    <row r="11" ht="14.25" customHeight="1">
      <c r="A11" s="5">
        <v>41436.0</v>
      </c>
      <c r="B11" s="5" t="s">
        <v>95</v>
      </c>
      <c r="C11" s="48">
        <v>1600.0</v>
      </c>
      <c r="D11" s="48">
        <v>0.0</v>
      </c>
      <c r="E11" s="48">
        <v>212595.38</v>
      </c>
      <c r="F11" s="1" t="str">
        <f t="shared" si="2"/>
        <v/>
      </c>
      <c r="G11" s="1" t="str">
        <f t="shared" si="1"/>
        <v>drawdown</v>
      </c>
      <c r="I11" s="5"/>
    </row>
    <row r="12" ht="14.25" customHeight="1">
      <c r="A12" s="5">
        <v>41456.0</v>
      </c>
      <c r="B12" s="5" t="s">
        <v>92</v>
      </c>
      <c r="C12" s="48">
        <v>2400.0</v>
      </c>
      <c r="D12" s="48">
        <v>0.0</v>
      </c>
      <c r="E12" s="48">
        <v>210195.38</v>
      </c>
      <c r="F12" s="1" t="str">
        <f t="shared" si="2"/>
        <v/>
      </c>
      <c r="G12" s="1" t="str">
        <f t="shared" si="1"/>
        <v>drawdown</v>
      </c>
      <c r="I12" s="5"/>
    </row>
    <row r="13" ht="14.25" hidden="1" customHeight="1">
      <c r="A13" s="5">
        <v>41460.0</v>
      </c>
      <c r="B13" s="5" t="s">
        <v>96</v>
      </c>
      <c r="C13" s="48">
        <v>0.0</v>
      </c>
      <c r="D13" s="48">
        <v>8.73</v>
      </c>
      <c r="E13" s="48">
        <v>210204.11</v>
      </c>
      <c r="F13" s="1" t="str">
        <f t="shared" si="2"/>
        <v/>
      </c>
      <c r="G13" s="1" t="str">
        <f t="shared" si="1"/>
        <v/>
      </c>
      <c r="I13" s="5"/>
    </row>
    <row r="14" ht="14.25" hidden="1" customHeight="1">
      <c r="A14" s="5">
        <v>41466.0</v>
      </c>
      <c r="B14" s="5" t="s">
        <v>97</v>
      </c>
      <c r="C14" s="48">
        <v>35.0</v>
      </c>
      <c r="D14" s="48">
        <v>0.0</v>
      </c>
      <c r="E14" s="48">
        <v>210169.11</v>
      </c>
      <c r="F14" s="1" t="str">
        <f t="shared" si="2"/>
        <v/>
      </c>
      <c r="G14" s="1" t="str">
        <f t="shared" si="1"/>
        <v/>
      </c>
    </row>
    <row r="15" ht="14.25" customHeight="1">
      <c r="A15" s="5">
        <v>41481.0</v>
      </c>
      <c r="B15" s="5" t="s">
        <v>92</v>
      </c>
      <c r="C15" s="48">
        <v>1800.0</v>
      </c>
      <c r="D15" s="48">
        <v>0.0</v>
      </c>
      <c r="E15" s="48">
        <v>208369.11</v>
      </c>
      <c r="F15" s="1" t="str">
        <f t="shared" si="2"/>
        <v/>
      </c>
      <c r="G15" s="1" t="str">
        <f t="shared" si="1"/>
        <v>drawdown</v>
      </c>
    </row>
    <row r="16" ht="14.25" hidden="1" customHeight="1">
      <c r="A16" s="5">
        <v>41491.0</v>
      </c>
      <c r="B16" s="5" t="s">
        <v>98</v>
      </c>
      <c r="C16" s="48">
        <v>0.0</v>
      </c>
      <c r="D16" s="48">
        <v>8.9</v>
      </c>
      <c r="E16" s="48">
        <v>208378.01</v>
      </c>
      <c r="F16" s="1" t="str">
        <f t="shared" si="2"/>
        <v/>
      </c>
      <c r="G16" s="1" t="str">
        <f t="shared" si="1"/>
        <v/>
      </c>
    </row>
    <row r="17" ht="14.25" hidden="1" customHeight="1">
      <c r="A17" s="5">
        <v>41498.0</v>
      </c>
      <c r="B17" s="5" t="s">
        <v>99</v>
      </c>
      <c r="C17" s="48">
        <v>597.0</v>
      </c>
      <c r="D17" s="48">
        <v>0.0</v>
      </c>
      <c r="E17" s="48">
        <v>207781.01</v>
      </c>
      <c r="F17" s="1" t="str">
        <f t="shared" si="2"/>
        <v/>
      </c>
      <c r="G17" s="1" t="str">
        <f t="shared" si="1"/>
        <v/>
      </c>
    </row>
    <row r="18" ht="14.25" customHeight="1">
      <c r="A18" s="5">
        <v>41515.0</v>
      </c>
      <c r="B18" s="5" t="s">
        <v>92</v>
      </c>
      <c r="C18" s="48">
        <v>1800.0</v>
      </c>
      <c r="D18" s="48">
        <v>0.0</v>
      </c>
      <c r="E18" s="48">
        <v>205981.01</v>
      </c>
      <c r="F18" s="1" t="str">
        <f t="shared" si="2"/>
        <v/>
      </c>
      <c r="G18" s="1" t="str">
        <f t="shared" si="1"/>
        <v>drawdown</v>
      </c>
    </row>
    <row r="19" ht="14.25" hidden="1" customHeight="1">
      <c r="A19" s="5">
        <v>41519.0</v>
      </c>
      <c r="B19" s="5" t="s">
        <v>93</v>
      </c>
      <c r="C19" s="48">
        <v>285.0</v>
      </c>
      <c r="D19" s="48">
        <v>0.0</v>
      </c>
      <c r="E19" s="48">
        <v>205696.01</v>
      </c>
      <c r="F19" s="1" t="str">
        <f t="shared" si="2"/>
        <v/>
      </c>
      <c r="G19" s="1" t="str">
        <f t="shared" si="1"/>
        <v/>
      </c>
    </row>
    <row r="20" ht="14.25" hidden="1" customHeight="1">
      <c r="A20" s="5">
        <v>41522.0</v>
      </c>
      <c r="B20" s="5" t="s">
        <v>100</v>
      </c>
      <c r="C20" s="48">
        <v>0.0</v>
      </c>
      <c r="D20" s="48">
        <v>8.81</v>
      </c>
      <c r="E20" s="48">
        <v>205704.82</v>
      </c>
      <c r="F20" s="1" t="str">
        <f t="shared" si="2"/>
        <v/>
      </c>
      <c r="G20" s="1" t="str">
        <f t="shared" si="1"/>
        <v/>
      </c>
    </row>
    <row r="21" ht="14.25" hidden="1" customHeight="1">
      <c r="A21" s="5">
        <v>41534.0</v>
      </c>
      <c r="B21" s="5" t="s">
        <v>101</v>
      </c>
      <c r="C21" s="48">
        <v>335.8</v>
      </c>
      <c r="D21" s="48">
        <v>0.0</v>
      </c>
      <c r="E21" s="48">
        <v>205369.02</v>
      </c>
      <c r="F21" s="1" t="str">
        <f t="shared" si="2"/>
        <v/>
      </c>
      <c r="G21" s="1" t="str">
        <f t="shared" si="1"/>
        <v/>
      </c>
    </row>
    <row r="22" ht="14.25" hidden="1" customHeight="1">
      <c r="A22" s="5">
        <v>41534.0</v>
      </c>
      <c r="B22" s="5" t="s">
        <v>102</v>
      </c>
      <c r="C22" s="48">
        <v>390.0</v>
      </c>
      <c r="D22" s="48">
        <v>0.0</v>
      </c>
      <c r="E22" s="48">
        <v>204979.02</v>
      </c>
      <c r="F22" s="1" t="str">
        <f t="shared" si="2"/>
        <v/>
      </c>
      <c r="G22" s="1" t="str">
        <f t="shared" si="1"/>
        <v/>
      </c>
    </row>
    <row r="23" ht="14.25" customHeight="1">
      <c r="A23" s="5">
        <v>41544.0</v>
      </c>
      <c r="B23" s="5" t="s">
        <v>92</v>
      </c>
      <c r="C23" s="48">
        <v>2400.0</v>
      </c>
      <c r="D23" s="48">
        <v>0.0</v>
      </c>
      <c r="E23" s="48">
        <v>202579.02</v>
      </c>
      <c r="F23" s="1" t="str">
        <f t="shared" si="2"/>
        <v/>
      </c>
      <c r="G23" s="1" t="str">
        <f t="shared" si="1"/>
        <v>drawdown</v>
      </c>
    </row>
    <row r="24" ht="14.25" hidden="1" customHeight="1">
      <c r="A24" s="5">
        <v>41554.0</v>
      </c>
      <c r="B24" s="5" t="s">
        <v>103</v>
      </c>
      <c r="C24" s="48">
        <v>0.0</v>
      </c>
      <c r="D24" s="48">
        <v>8.41</v>
      </c>
      <c r="E24" s="48">
        <v>202587.43</v>
      </c>
      <c r="F24" s="1" t="str">
        <f t="shared" si="2"/>
        <v/>
      </c>
      <c r="G24" s="1" t="str">
        <f t="shared" si="1"/>
        <v/>
      </c>
    </row>
    <row r="25" ht="14.25" hidden="1" customHeight="1">
      <c r="A25" s="5">
        <v>41556.0</v>
      </c>
      <c r="B25" s="5" t="s">
        <v>104</v>
      </c>
      <c r="C25" s="48">
        <v>336.0</v>
      </c>
      <c r="D25" s="48">
        <v>0.0</v>
      </c>
      <c r="E25" s="48">
        <v>202251.43</v>
      </c>
      <c r="F25" s="1" t="str">
        <f t="shared" si="2"/>
        <v/>
      </c>
      <c r="G25" s="1" t="str">
        <f t="shared" si="1"/>
        <v/>
      </c>
    </row>
    <row r="26" ht="14.25" customHeight="1">
      <c r="A26" s="5">
        <v>41572.0</v>
      </c>
      <c r="B26" s="5" t="s">
        <v>105</v>
      </c>
      <c r="C26" s="48">
        <v>2400.0</v>
      </c>
      <c r="D26" s="48">
        <v>0.0</v>
      </c>
      <c r="E26" s="48">
        <v>199851.43</v>
      </c>
      <c r="F26" s="1" t="str">
        <f t="shared" si="2"/>
        <v/>
      </c>
      <c r="G26" s="1" t="str">
        <f t="shared" si="1"/>
        <v>drawdown</v>
      </c>
    </row>
    <row r="27" ht="14.25" hidden="1" customHeight="1">
      <c r="A27" s="5">
        <v>41583.0</v>
      </c>
      <c r="B27" s="5" t="s">
        <v>106</v>
      </c>
      <c r="C27" s="48">
        <v>336.0</v>
      </c>
      <c r="D27" s="48">
        <v>0.0</v>
      </c>
      <c r="E27" s="48">
        <v>199515.43</v>
      </c>
      <c r="F27" s="1" t="str">
        <f t="shared" si="2"/>
        <v/>
      </c>
      <c r="G27" s="1" t="str">
        <f t="shared" si="1"/>
        <v/>
      </c>
    </row>
    <row r="28" ht="14.25" hidden="1" customHeight="1">
      <c r="A28" s="5">
        <v>41583.0</v>
      </c>
      <c r="B28" s="5" t="s">
        <v>107</v>
      </c>
      <c r="C28" s="48">
        <v>0.0</v>
      </c>
      <c r="D28" s="48">
        <v>8.55</v>
      </c>
      <c r="E28" s="48">
        <v>199523.98</v>
      </c>
      <c r="F28" s="1" t="str">
        <f t="shared" si="2"/>
        <v/>
      </c>
      <c r="G28" s="1" t="str">
        <f t="shared" si="1"/>
        <v/>
      </c>
    </row>
    <row r="29" ht="14.25" customHeight="1">
      <c r="A29" s="5">
        <v>41606.0</v>
      </c>
      <c r="B29" s="5" t="s">
        <v>87</v>
      </c>
      <c r="C29" s="48">
        <v>1000.0</v>
      </c>
      <c r="D29" s="48">
        <v>0.0</v>
      </c>
      <c r="E29" s="48">
        <v>198523.98</v>
      </c>
      <c r="F29" s="1" t="str">
        <f t="shared" si="2"/>
        <v/>
      </c>
      <c r="G29" s="1" t="str">
        <f t="shared" si="1"/>
        <v>drawdown</v>
      </c>
    </row>
    <row r="30" ht="14.25" hidden="1" customHeight="1">
      <c r="A30" s="5">
        <v>41610.0</v>
      </c>
      <c r="B30" s="5" t="s">
        <v>93</v>
      </c>
      <c r="C30" s="48">
        <v>285.0</v>
      </c>
      <c r="D30" s="48">
        <v>0.0</v>
      </c>
      <c r="E30" s="48">
        <v>198238.98</v>
      </c>
      <c r="F30" s="1" t="str">
        <f t="shared" si="2"/>
        <v/>
      </c>
      <c r="G30" s="1" t="str">
        <f t="shared" si="1"/>
        <v/>
      </c>
    </row>
    <row r="31" ht="14.25" hidden="1" customHeight="1">
      <c r="A31" s="5">
        <v>41613.0</v>
      </c>
      <c r="B31" s="5" t="s">
        <v>108</v>
      </c>
      <c r="C31" s="48">
        <v>0.0</v>
      </c>
      <c r="D31" s="48">
        <v>8.19</v>
      </c>
      <c r="E31" s="48">
        <v>198247.17</v>
      </c>
      <c r="F31" s="1" t="str">
        <f t="shared" si="2"/>
        <v/>
      </c>
      <c r="G31" s="1" t="str">
        <f t="shared" si="1"/>
        <v/>
      </c>
    </row>
    <row r="32" ht="14.25" hidden="1" customHeight="1">
      <c r="A32" s="5">
        <v>41619.0</v>
      </c>
      <c r="B32" s="5" t="s">
        <v>109</v>
      </c>
      <c r="C32" s="48">
        <v>336.0</v>
      </c>
      <c r="D32" s="48">
        <v>0.0</v>
      </c>
      <c r="E32" s="48">
        <v>197911.17</v>
      </c>
      <c r="F32" s="1" t="str">
        <f t="shared" si="2"/>
        <v/>
      </c>
      <c r="G32" s="1" t="str">
        <f t="shared" si="1"/>
        <v/>
      </c>
    </row>
    <row r="33" ht="14.25" hidden="1" customHeight="1">
      <c r="A33" s="5">
        <v>41645.0</v>
      </c>
      <c r="B33" s="5" t="s">
        <v>110</v>
      </c>
      <c r="C33" s="48">
        <v>0.0</v>
      </c>
      <c r="D33" s="48">
        <v>8.41</v>
      </c>
      <c r="E33" s="48">
        <v>197919.58</v>
      </c>
      <c r="F33" s="1" t="str">
        <f t="shared" si="2"/>
        <v/>
      </c>
      <c r="G33" s="1" t="str">
        <f t="shared" si="1"/>
        <v/>
      </c>
    </row>
    <row r="34" ht="14.25" hidden="1" customHeight="1">
      <c r="A34" s="5">
        <v>41652.0</v>
      </c>
      <c r="B34" s="5" t="s">
        <v>111</v>
      </c>
      <c r="C34" s="48">
        <v>335.8</v>
      </c>
      <c r="D34" s="48">
        <v>0.0</v>
      </c>
      <c r="E34" s="48">
        <v>197583.78</v>
      </c>
      <c r="F34" s="1" t="str">
        <f t="shared" si="2"/>
        <v/>
      </c>
      <c r="G34" s="1" t="str">
        <f t="shared" si="1"/>
        <v/>
      </c>
    </row>
    <row r="35" ht="14.25" hidden="1" customHeight="1">
      <c r="A35" s="5">
        <v>41675.0</v>
      </c>
      <c r="B35" s="5" t="s">
        <v>112</v>
      </c>
      <c r="C35" s="48">
        <v>0.0</v>
      </c>
      <c r="D35" s="48">
        <v>8.39</v>
      </c>
      <c r="E35" s="48">
        <v>197592.17</v>
      </c>
      <c r="F35" s="1" t="str">
        <f t="shared" si="2"/>
        <v/>
      </c>
      <c r="G35" s="1" t="str">
        <f t="shared" si="1"/>
        <v/>
      </c>
    </row>
    <row r="36" ht="14.25" customHeight="1">
      <c r="A36" s="5">
        <v>41683.0</v>
      </c>
      <c r="B36" s="5" t="s">
        <v>92</v>
      </c>
      <c r="C36" s="48">
        <v>3000.0</v>
      </c>
      <c r="D36" s="48">
        <v>0.0</v>
      </c>
      <c r="E36" s="48">
        <v>194592.17</v>
      </c>
      <c r="F36" s="1" t="str">
        <f t="shared" si="2"/>
        <v/>
      </c>
      <c r="G36" s="1" t="str">
        <f t="shared" si="1"/>
        <v>drawdown</v>
      </c>
    </row>
    <row r="37" ht="14.25" hidden="1" customHeight="1">
      <c r="A37" s="5">
        <v>41691.0</v>
      </c>
      <c r="B37" s="5" t="s">
        <v>113</v>
      </c>
      <c r="C37" s="48">
        <v>336.0</v>
      </c>
      <c r="D37" s="48">
        <v>0.0</v>
      </c>
      <c r="E37" s="48">
        <v>194256.17</v>
      </c>
      <c r="F37" s="1" t="str">
        <f t="shared" si="2"/>
        <v/>
      </c>
      <c r="G37" s="1" t="str">
        <f t="shared" si="1"/>
        <v/>
      </c>
    </row>
    <row r="38" ht="14.25" hidden="1" customHeight="1">
      <c r="A38" s="5">
        <v>41701.0</v>
      </c>
      <c r="B38" s="5" t="s">
        <v>93</v>
      </c>
      <c r="C38" s="48">
        <v>285.0</v>
      </c>
      <c r="D38" s="48">
        <v>0.0</v>
      </c>
      <c r="E38" s="48">
        <v>193971.17</v>
      </c>
      <c r="F38" s="1" t="str">
        <f t="shared" si="2"/>
        <v/>
      </c>
      <c r="G38" s="1" t="str">
        <f t="shared" si="1"/>
        <v/>
      </c>
    </row>
    <row r="39" ht="14.25" hidden="1" customHeight="1">
      <c r="A39" s="5">
        <v>41703.0</v>
      </c>
      <c r="B39" s="5" t="s">
        <v>114</v>
      </c>
      <c r="C39" s="48">
        <v>0.0</v>
      </c>
      <c r="D39" s="48">
        <v>7.49</v>
      </c>
      <c r="E39" s="48">
        <v>193978.66</v>
      </c>
      <c r="F39" s="1" t="str">
        <f t="shared" si="2"/>
        <v/>
      </c>
      <c r="G39" s="1" t="str">
        <f t="shared" si="1"/>
        <v/>
      </c>
    </row>
    <row r="40" ht="14.25" hidden="1" customHeight="1">
      <c r="A40" s="5">
        <v>41711.0</v>
      </c>
      <c r="B40" s="5" t="s">
        <v>115</v>
      </c>
      <c r="C40" s="48">
        <v>336.0</v>
      </c>
      <c r="D40" s="48">
        <v>0.0</v>
      </c>
      <c r="E40" s="48">
        <v>193642.66</v>
      </c>
      <c r="F40" s="1" t="str">
        <f t="shared" si="2"/>
        <v/>
      </c>
      <c r="G40" s="1" t="str">
        <f t="shared" si="1"/>
        <v/>
      </c>
    </row>
    <row r="41" ht="14.25" hidden="1" customHeight="1">
      <c r="A41" s="5">
        <v>41730.0</v>
      </c>
      <c r="B41" s="5" t="s">
        <v>116</v>
      </c>
      <c r="C41" s="48">
        <v>1500.0</v>
      </c>
      <c r="D41" s="48">
        <v>0.0</v>
      </c>
      <c r="E41" s="48">
        <v>192142.66</v>
      </c>
      <c r="F41" s="1" t="str">
        <f t="shared" si="2"/>
        <v/>
      </c>
      <c r="G41" s="1" t="str">
        <f t="shared" si="1"/>
        <v/>
      </c>
    </row>
    <row r="42" ht="14.25" customHeight="1">
      <c r="A42" s="5">
        <v>41730.0</v>
      </c>
      <c r="B42" s="5" t="s">
        <v>92</v>
      </c>
      <c r="C42" s="48">
        <v>3143.85</v>
      </c>
      <c r="D42" s="48">
        <v>0.0</v>
      </c>
      <c r="E42" s="48">
        <v>188998.81</v>
      </c>
      <c r="F42" s="1" t="str">
        <f t="shared" si="2"/>
        <v/>
      </c>
      <c r="G42" s="1" t="str">
        <f t="shared" si="1"/>
        <v>drawdown</v>
      </c>
    </row>
    <row r="43" ht="14.25" hidden="1" customHeight="1">
      <c r="A43" s="5">
        <v>41730.0</v>
      </c>
      <c r="B43" s="5" t="s">
        <v>117</v>
      </c>
      <c r="C43" s="48">
        <v>15000.0</v>
      </c>
      <c r="D43" s="48">
        <v>0.0</v>
      </c>
      <c r="E43" s="48">
        <v>173998.81</v>
      </c>
      <c r="F43" s="1" t="str">
        <f t="shared" si="2"/>
        <v/>
      </c>
      <c r="G43" s="1" t="str">
        <f t="shared" si="1"/>
        <v/>
      </c>
    </row>
    <row r="44" ht="14.25" hidden="1" customHeight="1">
      <c r="A44" s="5">
        <v>41731.0</v>
      </c>
      <c r="B44" s="5" t="s">
        <v>118</v>
      </c>
      <c r="C44" s="48">
        <v>0.0</v>
      </c>
      <c r="D44" s="48">
        <v>6869.0</v>
      </c>
      <c r="E44" s="48">
        <v>180867.81</v>
      </c>
      <c r="F44" s="1" t="str">
        <f t="shared" si="2"/>
        <v/>
      </c>
      <c r="G44" s="1" t="str">
        <f t="shared" si="1"/>
        <v/>
      </c>
    </row>
    <row r="45" ht="14.25" hidden="1" customHeight="1">
      <c r="A45" s="5">
        <v>41731.0</v>
      </c>
      <c r="B45" s="5" t="s">
        <v>119</v>
      </c>
      <c r="C45" s="48">
        <v>0.0</v>
      </c>
      <c r="D45" s="48">
        <v>4988.6</v>
      </c>
      <c r="E45" s="48">
        <v>185856.41</v>
      </c>
      <c r="F45" s="1" t="str">
        <f t="shared" si="2"/>
        <v/>
      </c>
      <c r="G45" s="1" t="str">
        <f t="shared" si="1"/>
        <v/>
      </c>
    </row>
    <row r="46" ht="14.25" customHeight="1">
      <c r="A46" s="5">
        <v>41731.0</v>
      </c>
      <c r="B46" s="5" t="s">
        <v>120</v>
      </c>
      <c r="C46" s="48">
        <v>7900.0</v>
      </c>
      <c r="D46" s="48">
        <v>0.0</v>
      </c>
      <c r="E46" s="48">
        <v>177956.41</v>
      </c>
      <c r="F46" s="1" t="str">
        <f t="shared" si="2"/>
        <v/>
      </c>
      <c r="G46" s="1" t="str">
        <f t="shared" si="1"/>
        <v>drawdown</v>
      </c>
    </row>
    <row r="47" ht="14.25" hidden="1" customHeight="1">
      <c r="A47" s="49">
        <v>41732.0</v>
      </c>
      <c r="B47" s="49" t="s">
        <v>121</v>
      </c>
      <c r="C47" s="50">
        <v>0.0</v>
      </c>
      <c r="D47" s="50">
        <v>14190.0</v>
      </c>
      <c r="E47" s="50">
        <v>192146.41</v>
      </c>
      <c r="F47" s="1" t="str">
        <f t="shared" si="2"/>
        <v/>
      </c>
      <c r="G47" s="1" t="str">
        <f t="shared" si="1"/>
        <v/>
      </c>
    </row>
    <row r="48" ht="14.25" hidden="1" customHeight="1">
      <c r="A48" s="49">
        <v>41732.0</v>
      </c>
      <c r="B48" s="49" t="s">
        <v>122</v>
      </c>
      <c r="C48" s="50">
        <v>0.0</v>
      </c>
      <c r="D48" s="50">
        <v>7134.0</v>
      </c>
      <c r="E48" s="50">
        <v>199280.41</v>
      </c>
      <c r="F48" s="1" t="str">
        <f t="shared" si="2"/>
        <v/>
      </c>
      <c r="G48" s="1" t="str">
        <f t="shared" si="1"/>
        <v/>
      </c>
    </row>
    <row r="49" ht="14.25" hidden="1" customHeight="1">
      <c r="A49" s="5">
        <v>41736.0</v>
      </c>
      <c r="B49" s="5" t="s">
        <v>125</v>
      </c>
      <c r="C49" s="48">
        <v>0.0</v>
      </c>
      <c r="D49" s="48">
        <v>0.0</v>
      </c>
      <c r="E49" s="48">
        <v>188502.61</v>
      </c>
      <c r="F49" s="1" t="str">
        <f t="shared" si="2"/>
        <v/>
      </c>
      <c r="G49" s="1" t="str">
        <f t="shared" si="1"/>
        <v/>
      </c>
    </row>
    <row r="50" ht="14.25" hidden="1" customHeight="1">
      <c r="A50" s="5">
        <v>41744.0</v>
      </c>
      <c r="B50" s="5" t="s">
        <v>126</v>
      </c>
      <c r="C50" s="48">
        <v>1800.0</v>
      </c>
      <c r="D50" s="48">
        <v>0.0</v>
      </c>
      <c r="E50" s="48">
        <v>186702.61</v>
      </c>
      <c r="F50" s="1" t="str">
        <f t="shared" si="2"/>
        <v/>
      </c>
      <c r="G50" s="1" t="str">
        <f t="shared" si="1"/>
        <v/>
      </c>
    </row>
    <row r="51" ht="14.25" customHeight="1">
      <c r="A51" s="5">
        <v>41759.0</v>
      </c>
      <c r="B51" s="5" t="s">
        <v>128</v>
      </c>
      <c r="C51" s="48">
        <v>1500.0</v>
      </c>
      <c r="D51" s="48">
        <v>0.0</v>
      </c>
      <c r="E51" s="48">
        <v>184212.61</v>
      </c>
      <c r="F51" s="1" t="str">
        <f t="shared" si="2"/>
        <v/>
      </c>
      <c r="G51" s="1" t="str">
        <f t="shared" si="1"/>
        <v>drawdown</v>
      </c>
    </row>
    <row r="52" ht="14.25" hidden="1" customHeight="1">
      <c r="A52" s="5">
        <v>41765.0</v>
      </c>
      <c r="B52" s="5" t="s">
        <v>129</v>
      </c>
      <c r="C52" s="48">
        <v>0.0</v>
      </c>
      <c r="D52" s="48">
        <v>7.69</v>
      </c>
      <c r="E52" s="48">
        <v>184220.3</v>
      </c>
      <c r="F52" s="1" t="str">
        <f t="shared" si="2"/>
        <v/>
      </c>
      <c r="G52" s="1" t="str">
        <f t="shared" si="1"/>
        <v/>
      </c>
    </row>
    <row r="53" ht="14.25" hidden="1" customHeight="1">
      <c r="A53" s="5">
        <v>41765.0</v>
      </c>
      <c r="B53" s="5" t="s">
        <v>130</v>
      </c>
      <c r="C53" s="48">
        <v>503.0</v>
      </c>
      <c r="D53" s="48">
        <v>0.0</v>
      </c>
      <c r="E53" s="48">
        <v>183717.3</v>
      </c>
      <c r="F53" s="1" t="str">
        <f t="shared" si="2"/>
        <v/>
      </c>
      <c r="G53" s="1" t="str">
        <f t="shared" si="1"/>
        <v/>
      </c>
    </row>
    <row r="54" ht="14.25" customHeight="1">
      <c r="A54" s="5">
        <v>41772.0</v>
      </c>
      <c r="B54" s="5" t="s">
        <v>128</v>
      </c>
      <c r="C54" s="48">
        <v>500.0</v>
      </c>
      <c r="D54" s="48">
        <v>0.0</v>
      </c>
      <c r="E54" s="48">
        <v>183217.3</v>
      </c>
      <c r="F54" s="1" t="str">
        <f t="shared" si="2"/>
        <v/>
      </c>
      <c r="G54" s="1" t="str">
        <f t="shared" si="1"/>
        <v>drawdown</v>
      </c>
    </row>
    <row r="55" ht="14.25" customHeight="1">
      <c r="A55" s="5">
        <v>41786.0</v>
      </c>
      <c r="B55" s="5" t="s">
        <v>128</v>
      </c>
      <c r="C55" s="48">
        <v>1000.0</v>
      </c>
      <c r="D55" s="48">
        <v>0.0</v>
      </c>
      <c r="E55" s="48">
        <v>182217.3</v>
      </c>
      <c r="F55" s="1" t="str">
        <f t="shared" si="2"/>
        <v/>
      </c>
      <c r="G55" s="1" t="str">
        <f t="shared" si="1"/>
        <v>drawdown</v>
      </c>
    </row>
    <row r="56" ht="14.25" hidden="1" customHeight="1">
      <c r="A56" s="5">
        <v>41792.0</v>
      </c>
      <c r="B56" s="5" t="s">
        <v>131</v>
      </c>
      <c r="C56" s="48">
        <v>285.0</v>
      </c>
      <c r="D56" s="48">
        <v>0.0</v>
      </c>
      <c r="E56" s="48">
        <v>181932.3</v>
      </c>
      <c r="F56" s="1" t="str">
        <f t="shared" si="2"/>
        <v/>
      </c>
      <c r="G56" s="1" t="str">
        <f t="shared" si="1"/>
        <v/>
      </c>
    </row>
    <row r="57" ht="14.25" hidden="1" customHeight="1">
      <c r="A57" s="5">
        <v>41792.0</v>
      </c>
      <c r="B57" s="5" t="s">
        <v>130</v>
      </c>
      <c r="C57" s="48">
        <v>503.0</v>
      </c>
      <c r="D57" s="48">
        <v>0.0</v>
      </c>
      <c r="E57" s="48">
        <v>181429.3</v>
      </c>
      <c r="F57" s="1" t="str">
        <f t="shared" si="2"/>
        <v/>
      </c>
      <c r="G57" s="1" t="str">
        <f t="shared" si="1"/>
        <v/>
      </c>
    </row>
    <row r="58" ht="14.25" customHeight="1">
      <c r="A58" s="5">
        <v>41792.0</v>
      </c>
      <c r="B58" s="5" t="s">
        <v>128</v>
      </c>
      <c r="C58" s="48">
        <v>1000.0</v>
      </c>
      <c r="D58" s="48">
        <v>0.0</v>
      </c>
      <c r="E58" s="48">
        <v>180429.3</v>
      </c>
      <c r="F58" s="1" t="str">
        <f t="shared" si="2"/>
        <v/>
      </c>
      <c r="G58" s="1" t="str">
        <f t="shared" si="1"/>
        <v>drawdown</v>
      </c>
    </row>
    <row r="59" ht="14.25" hidden="1" customHeight="1">
      <c r="A59" s="5">
        <v>41795.0</v>
      </c>
      <c r="B59" s="5" t="s">
        <v>129</v>
      </c>
      <c r="C59" s="48">
        <v>0.0</v>
      </c>
      <c r="D59" s="48">
        <v>7.76</v>
      </c>
      <c r="E59" s="48">
        <v>180437.06</v>
      </c>
      <c r="F59" s="1" t="str">
        <f t="shared" si="2"/>
        <v/>
      </c>
      <c r="G59" s="1" t="str">
        <f t="shared" si="1"/>
        <v/>
      </c>
    </row>
    <row r="60" ht="14.25" customHeight="1">
      <c r="A60" s="5">
        <v>41816.0</v>
      </c>
      <c r="B60" s="5" t="s">
        <v>128</v>
      </c>
      <c r="C60" s="48">
        <v>3000.0</v>
      </c>
      <c r="D60" s="48">
        <v>0.0</v>
      </c>
      <c r="E60" s="48">
        <v>177437.06</v>
      </c>
      <c r="F60" s="1" t="str">
        <f t="shared" si="2"/>
        <v/>
      </c>
      <c r="G60" s="1" t="str">
        <f t="shared" si="1"/>
        <v>drawdown</v>
      </c>
    </row>
    <row r="61" ht="14.25" hidden="1" customHeight="1">
      <c r="A61" s="5">
        <v>41827.0</v>
      </c>
      <c r="B61" s="5" t="s">
        <v>129</v>
      </c>
      <c r="C61" s="48">
        <v>0.0</v>
      </c>
      <c r="D61" s="48">
        <v>7.37</v>
      </c>
      <c r="E61" s="48">
        <v>177444.43</v>
      </c>
      <c r="F61" s="1" t="str">
        <f t="shared" si="2"/>
        <v/>
      </c>
      <c r="G61" s="1" t="str">
        <f t="shared" si="1"/>
        <v/>
      </c>
    </row>
    <row r="62" ht="14.25" hidden="1" customHeight="1">
      <c r="A62" s="5">
        <v>41831.0</v>
      </c>
      <c r="B62" s="5" t="s">
        <v>132</v>
      </c>
      <c r="C62" s="48">
        <v>35.0</v>
      </c>
      <c r="D62" s="48">
        <v>0.0</v>
      </c>
      <c r="E62" s="48">
        <v>177409.43</v>
      </c>
      <c r="F62" s="1" t="str">
        <f t="shared" si="2"/>
        <v/>
      </c>
      <c r="G62" s="1" t="str">
        <f t="shared" si="1"/>
        <v/>
      </c>
    </row>
    <row r="63" ht="14.25" hidden="1" customHeight="1">
      <c r="A63" s="5">
        <v>41831.0</v>
      </c>
      <c r="B63" s="5" t="s">
        <v>130</v>
      </c>
      <c r="C63" s="48">
        <v>503.0</v>
      </c>
      <c r="D63" s="48">
        <v>0.0</v>
      </c>
      <c r="E63" s="48">
        <v>176906.43</v>
      </c>
      <c r="F63" s="1" t="str">
        <f t="shared" si="2"/>
        <v/>
      </c>
      <c r="G63" s="1" t="str">
        <f t="shared" si="1"/>
        <v/>
      </c>
    </row>
    <row r="64" ht="14.25" customHeight="1">
      <c r="A64" s="5">
        <v>41836.0</v>
      </c>
      <c r="B64" s="5" t="s">
        <v>128</v>
      </c>
      <c r="C64" s="48">
        <v>2000.0</v>
      </c>
      <c r="D64" s="48">
        <v>0.0</v>
      </c>
      <c r="E64" s="48">
        <v>174906.43</v>
      </c>
      <c r="F64" s="1" t="str">
        <f t="shared" si="2"/>
        <v/>
      </c>
      <c r="G64" s="1" t="str">
        <f t="shared" si="1"/>
        <v>drawdown</v>
      </c>
    </row>
    <row r="65" ht="14.25" hidden="1" customHeight="1">
      <c r="A65" s="5">
        <v>41856.0</v>
      </c>
      <c r="B65" s="5" t="s">
        <v>129</v>
      </c>
      <c r="C65" s="48">
        <v>0.0</v>
      </c>
      <c r="D65" s="48">
        <v>7.46</v>
      </c>
      <c r="E65" s="48">
        <v>174913.89</v>
      </c>
      <c r="F65" s="1" t="str">
        <f t="shared" si="2"/>
        <v/>
      </c>
      <c r="G65" s="1" t="str">
        <f t="shared" si="1"/>
        <v/>
      </c>
    </row>
    <row r="66" ht="14.25" hidden="1" customHeight="1">
      <c r="A66" s="5">
        <v>41862.0</v>
      </c>
      <c r="B66" s="5" t="s">
        <v>130</v>
      </c>
      <c r="C66" s="48">
        <v>503.0</v>
      </c>
      <c r="D66" s="48">
        <v>0.0</v>
      </c>
      <c r="E66" s="48">
        <v>174410.89</v>
      </c>
      <c r="F66" s="1" t="str">
        <f t="shared" si="2"/>
        <v/>
      </c>
      <c r="G66" s="1" t="str">
        <f t="shared" si="1"/>
        <v/>
      </c>
    </row>
    <row r="67" ht="14.25" hidden="1" customHeight="1">
      <c r="A67" s="5">
        <v>41883.0</v>
      </c>
      <c r="B67" s="5" t="s">
        <v>131</v>
      </c>
      <c r="C67" s="48">
        <v>285.0</v>
      </c>
      <c r="D67" s="48">
        <v>0.0</v>
      </c>
      <c r="E67" s="48">
        <v>174125.89</v>
      </c>
      <c r="F67" s="1" t="str">
        <f t="shared" si="2"/>
        <v/>
      </c>
      <c r="G67" s="1" t="str">
        <f t="shared" si="1"/>
        <v/>
      </c>
    </row>
    <row r="68" ht="14.25" hidden="1" customHeight="1">
      <c r="A68" s="5">
        <v>41886.0</v>
      </c>
      <c r="B68" s="5" t="s">
        <v>130</v>
      </c>
      <c r="C68" s="48">
        <v>503.0</v>
      </c>
      <c r="D68" s="48">
        <v>0.0</v>
      </c>
      <c r="E68" s="48">
        <v>173622.89</v>
      </c>
      <c r="F68" s="1" t="str">
        <f t="shared" si="2"/>
        <v/>
      </c>
      <c r="G68" s="1" t="str">
        <f t="shared" si="1"/>
        <v/>
      </c>
    </row>
    <row r="69" ht="14.25" hidden="1" customHeight="1">
      <c r="A69" s="5">
        <v>41887.0</v>
      </c>
      <c r="B69" s="5" t="s">
        <v>129</v>
      </c>
      <c r="C69" s="48">
        <v>0.0</v>
      </c>
      <c r="D69" s="48">
        <v>7.41</v>
      </c>
      <c r="E69" s="48">
        <v>173630.3</v>
      </c>
      <c r="F69" s="1" t="str">
        <f t="shared" si="2"/>
        <v/>
      </c>
      <c r="G69" s="1" t="str">
        <f t="shared" si="1"/>
        <v/>
      </c>
    </row>
    <row r="70" ht="14.25" customHeight="1">
      <c r="A70" s="5">
        <v>41897.0</v>
      </c>
      <c r="B70" s="5" t="s">
        <v>128</v>
      </c>
      <c r="C70" s="48">
        <v>8000.0</v>
      </c>
      <c r="D70" s="48">
        <v>0.0</v>
      </c>
      <c r="E70" s="48">
        <v>165630.3</v>
      </c>
      <c r="F70" s="1" t="str">
        <f t="shared" si="2"/>
        <v/>
      </c>
      <c r="G70" s="1" t="str">
        <f t="shared" si="1"/>
        <v>drawdown</v>
      </c>
    </row>
    <row r="71" ht="14.25" customHeight="1">
      <c r="A71" s="5">
        <v>41899.0</v>
      </c>
      <c r="B71" s="5" t="s">
        <v>128</v>
      </c>
      <c r="C71" s="48">
        <v>4000.0</v>
      </c>
      <c r="D71" s="48">
        <v>0.0</v>
      </c>
      <c r="E71" s="48">
        <v>161630.3</v>
      </c>
      <c r="F71" s="1" t="str">
        <f t="shared" si="2"/>
        <v/>
      </c>
      <c r="G71" s="1" t="str">
        <f t="shared" si="1"/>
        <v>drawdown</v>
      </c>
    </row>
    <row r="72" ht="14.25" hidden="1" customHeight="1">
      <c r="A72" s="5">
        <v>41918.0</v>
      </c>
      <c r="B72" s="5" t="s">
        <v>129</v>
      </c>
      <c r="C72" s="48">
        <v>0.0</v>
      </c>
      <c r="D72" s="48">
        <v>6.8</v>
      </c>
      <c r="E72" s="48">
        <v>161247.1</v>
      </c>
      <c r="F72" s="1" t="str">
        <f t="shared" si="2"/>
        <v/>
      </c>
      <c r="G72" s="1" t="str">
        <f t="shared" si="1"/>
        <v/>
      </c>
    </row>
    <row r="73" ht="14.25" hidden="1" customHeight="1">
      <c r="A73" s="5">
        <v>41918.0</v>
      </c>
      <c r="B73" s="5" t="s">
        <v>130</v>
      </c>
      <c r="C73" s="48">
        <v>503.0</v>
      </c>
      <c r="D73" s="48">
        <v>0.0</v>
      </c>
      <c r="E73" s="48">
        <v>160744.1</v>
      </c>
      <c r="F73" s="1" t="str">
        <f t="shared" si="2"/>
        <v/>
      </c>
      <c r="G73" s="1" t="str">
        <f t="shared" si="1"/>
        <v/>
      </c>
    </row>
    <row r="74" ht="14.25" customHeight="1">
      <c r="A74" s="5">
        <v>41918.0</v>
      </c>
      <c r="B74" s="5" t="s">
        <v>128</v>
      </c>
      <c r="C74" s="48">
        <v>2000.0</v>
      </c>
      <c r="D74" s="48">
        <v>0.0</v>
      </c>
      <c r="E74" s="48">
        <v>158744.1</v>
      </c>
      <c r="F74" s="1" t="str">
        <f t="shared" si="2"/>
        <v/>
      </c>
      <c r="G74" s="1" t="str">
        <f t="shared" si="1"/>
        <v>drawdown</v>
      </c>
    </row>
    <row r="75" ht="14.25" customHeight="1">
      <c r="A75" s="5">
        <v>41939.0</v>
      </c>
      <c r="B75" s="5" t="s">
        <v>128</v>
      </c>
      <c r="C75" s="48">
        <v>2000.0</v>
      </c>
      <c r="D75" s="48">
        <v>0.0</v>
      </c>
      <c r="E75" s="48">
        <v>156744.1</v>
      </c>
      <c r="F75" s="1" t="str">
        <f t="shared" si="2"/>
        <v/>
      </c>
      <c r="G75" s="1" t="str">
        <f t="shared" si="1"/>
        <v>drawdown</v>
      </c>
    </row>
    <row r="76" ht="14.25" hidden="1" customHeight="1">
      <c r="A76" s="5">
        <v>41948.0</v>
      </c>
      <c r="B76" s="5" t="s">
        <v>129</v>
      </c>
      <c r="C76" s="48">
        <v>0.0</v>
      </c>
      <c r="D76" s="48">
        <v>6.71</v>
      </c>
      <c r="E76" s="48">
        <v>156750.81</v>
      </c>
      <c r="F76" s="1" t="str">
        <f t="shared" si="2"/>
        <v/>
      </c>
      <c r="G76" s="1" t="str">
        <f t="shared" si="1"/>
        <v/>
      </c>
    </row>
    <row r="77" ht="14.25" hidden="1" customHeight="1">
      <c r="A77" s="5">
        <v>41950.0</v>
      </c>
      <c r="B77" s="5" t="s">
        <v>130</v>
      </c>
      <c r="C77" s="48">
        <v>503.0</v>
      </c>
      <c r="D77" s="48">
        <v>0.0</v>
      </c>
      <c r="E77" s="48">
        <v>156247.81</v>
      </c>
      <c r="F77" s="1" t="str">
        <f t="shared" si="2"/>
        <v/>
      </c>
      <c r="G77" s="1" t="str">
        <f t="shared" si="1"/>
        <v/>
      </c>
    </row>
    <row r="78" ht="14.25" hidden="1" customHeight="1">
      <c r="A78" s="5">
        <v>41974.0</v>
      </c>
      <c r="B78" s="5" t="s">
        <v>131</v>
      </c>
      <c r="C78" s="48">
        <v>285.0</v>
      </c>
      <c r="D78" s="48">
        <v>0.0</v>
      </c>
      <c r="E78" s="48">
        <v>155962.81</v>
      </c>
      <c r="F78" s="1" t="str">
        <f t="shared" si="2"/>
        <v/>
      </c>
      <c r="G78" s="1" t="str">
        <f t="shared" si="1"/>
        <v/>
      </c>
    </row>
    <row r="79" ht="14.25" hidden="1" customHeight="1">
      <c r="A79" s="5">
        <v>41978.0</v>
      </c>
      <c r="B79" s="5" t="s">
        <v>129</v>
      </c>
      <c r="C79" s="48">
        <v>0.0</v>
      </c>
      <c r="D79" s="48">
        <v>6.42</v>
      </c>
      <c r="E79" s="48">
        <v>155969.23</v>
      </c>
      <c r="F79" s="1" t="str">
        <f t="shared" si="2"/>
        <v/>
      </c>
      <c r="G79" s="1" t="str">
        <f t="shared" si="1"/>
        <v/>
      </c>
    </row>
    <row r="80" ht="14.25" hidden="1" customHeight="1">
      <c r="A80" s="5">
        <v>41989.0</v>
      </c>
      <c r="B80" s="5" t="s">
        <v>130</v>
      </c>
      <c r="C80" s="48">
        <v>503.0</v>
      </c>
      <c r="D80" s="48">
        <v>0.0</v>
      </c>
      <c r="E80" s="48">
        <v>155466.23</v>
      </c>
      <c r="F80" s="1" t="str">
        <f t="shared" si="2"/>
        <v/>
      </c>
      <c r="G80" s="1" t="str">
        <f t="shared" si="1"/>
        <v/>
      </c>
    </row>
    <row r="81" ht="14.25" hidden="1" customHeight="1">
      <c r="A81" s="5">
        <v>42006.0</v>
      </c>
      <c r="B81" s="5" t="s">
        <v>134</v>
      </c>
      <c r="C81" s="48">
        <v>1500.0</v>
      </c>
      <c r="D81" s="48">
        <v>0.0</v>
      </c>
      <c r="E81" s="48">
        <v>153966.23</v>
      </c>
      <c r="F81" s="1" t="str">
        <f t="shared" si="2"/>
        <v/>
      </c>
      <c r="G81" s="1" t="str">
        <f t="shared" si="1"/>
        <v/>
      </c>
    </row>
    <row r="82" ht="14.25" hidden="1" customHeight="1">
      <c r="A82" s="5">
        <v>42009.0</v>
      </c>
      <c r="B82" s="5" t="s">
        <v>129</v>
      </c>
      <c r="C82" s="48">
        <v>0.0</v>
      </c>
      <c r="D82" s="48">
        <v>6.6</v>
      </c>
      <c r="E82" s="48">
        <v>153972.83</v>
      </c>
      <c r="F82" s="1" t="str">
        <f t="shared" si="2"/>
        <v/>
      </c>
      <c r="G82" s="1" t="str">
        <f t="shared" si="1"/>
        <v/>
      </c>
    </row>
    <row r="83" ht="14.25" hidden="1" customHeight="1">
      <c r="A83" s="5">
        <v>42013.0</v>
      </c>
      <c r="B83" s="5" t="s">
        <v>130</v>
      </c>
      <c r="C83" s="48">
        <v>503.0</v>
      </c>
      <c r="D83" s="48">
        <v>0.0</v>
      </c>
      <c r="E83" s="48">
        <v>153469.83</v>
      </c>
      <c r="F83" s="1" t="str">
        <f t="shared" si="2"/>
        <v/>
      </c>
      <c r="G83" s="1" t="str">
        <f t="shared" si="1"/>
        <v/>
      </c>
    </row>
    <row r="84" ht="14.25" hidden="1" customHeight="1">
      <c r="A84" s="5">
        <v>42040.0</v>
      </c>
      <c r="B84" s="5" t="s">
        <v>129</v>
      </c>
      <c r="C84" s="48">
        <v>0.0</v>
      </c>
      <c r="D84" s="48">
        <v>6.52</v>
      </c>
      <c r="E84" s="48">
        <v>153476.35</v>
      </c>
      <c r="F84" s="1" t="str">
        <f t="shared" si="2"/>
        <v/>
      </c>
      <c r="G84" s="1" t="str">
        <f t="shared" si="1"/>
        <v/>
      </c>
    </row>
    <row r="85" ht="14.25" hidden="1" customHeight="1">
      <c r="A85" s="5">
        <v>42045.0</v>
      </c>
      <c r="B85" s="5" t="s">
        <v>130</v>
      </c>
      <c r="C85" s="48">
        <v>503.0</v>
      </c>
      <c r="D85" s="48">
        <v>0.0</v>
      </c>
      <c r="E85" s="48">
        <v>152973.35</v>
      </c>
      <c r="F85" s="1" t="str">
        <f t="shared" si="2"/>
        <v/>
      </c>
      <c r="G85" s="1" t="str">
        <f t="shared" si="1"/>
        <v/>
      </c>
    </row>
    <row r="86" ht="14.25" hidden="1" customHeight="1">
      <c r="A86" s="5">
        <v>42065.0</v>
      </c>
      <c r="B86" s="5" t="s">
        <v>131</v>
      </c>
      <c r="C86" s="48">
        <v>285.0</v>
      </c>
      <c r="D86" s="48">
        <v>0.0</v>
      </c>
      <c r="E86" s="48">
        <v>152688.35</v>
      </c>
      <c r="F86" s="1" t="str">
        <f t="shared" si="2"/>
        <v/>
      </c>
      <c r="G86" s="1" t="str">
        <f t="shared" si="1"/>
        <v/>
      </c>
    </row>
    <row r="87" ht="14.25" hidden="1" customHeight="1">
      <c r="A87" s="5">
        <v>42067.0</v>
      </c>
      <c r="B87" s="5" t="s">
        <v>130</v>
      </c>
      <c r="C87" s="48">
        <v>503.0</v>
      </c>
      <c r="D87" s="48">
        <v>0.0</v>
      </c>
      <c r="E87" s="48">
        <v>152185.35</v>
      </c>
      <c r="F87" s="1" t="str">
        <f t="shared" si="2"/>
        <v/>
      </c>
      <c r="G87" s="1" t="str">
        <f t="shared" si="1"/>
        <v/>
      </c>
    </row>
    <row r="88" ht="14.25" hidden="1" customHeight="1">
      <c r="A88" s="5">
        <v>42068.0</v>
      </c>
      <c r="B88" s="5" t="s">
        <v>129</v>
      </c>
      <c r="C88" s="48">
        <v>0.0</v>
      </c>
      <c r="D88" s="48">
        <v>5.87</v>
      </c>
      <c r="E88" s="48">
        <v>152191.22</v>
      </c>
      <c r="F88" s="1" t="str">
        <f t="shared" si="2"/>
        <v/>
      </c>
      <c r="G88" s="1" t="str">
        <f t="shared" si="1"/>
        <v/>
      </c>
    </row>
    <row r="89" ht="14.25" hidden="1" customHeight="1">
      <c r="A89" s="5">
        <v>42083.0</v>
      </c>
      <c r="B89" s="5" t="s">
        <v>135</v>
      </c>
      <c r="C89" s="48">
        <v>0.0</v>
      </c>
      <c r="D89" s="48">
        <v>6669.0</v>
      </c>
      <c r="E89" s="48">
        <v>158860.22</v>
      </c>
      <c r="F89" s="1" t="str">
        <f t="shared" si="2"/>
        <v/>
      </c>
      <c r="G89" s="1" t="str">
        <f t="shared" si="1"/>
        <v/>
      </c>
    </row>
    <row r="90" ht="14.25" hidden="1" customHeight="1">
      <c r="A90" s="5">
        <v>42094.0</v>
      </c>
      <c r="B90" s="5" t="s">
        <v>136</v>
      </c>
      <c r="C90" s="48">
        <v>0.0</v>
      </c>
      <c r="D90" s="48">
        <v>4765.0</v>
      </c>
      <c r="E90" s="48">
        <v>163625.22</v>
      </c>
      <c r="F90" s="1" t="str">
        <f t="shared" si="2"/>
        <v/>
      </c>
      <c r="G90" s="1" t="str">
        <f t="shared" si="1"/>
        <v/>
      </c>
    </row>
    <row r="91" ht="14.25" hidden="1" customHeight="1">
      <c r="A91" s="5">
        <v>42094.0</v>
      </c>
      <c r="B91" s="5" t="s">
        <v>137</v>
      </c>
      <c r="C91" s="48">
        <v>0.0</v>
      </c>
      <c r="D91" s="48">
        <v>6972.0</v>
      </c>
      <c r="E91" s="48">
        <v>170597.22</v>
      </c>
      <c r="F91" s="1" t="str">
        <f t="shared" si="2"/>
        <v/>
      </c>
      <c r="G91" s="1" t="str">
        <f t="shared" si="1"/>
        <v/>
      </c>
    </row>
    <row r="92" ht="14.25" hidden="1" customHeight="1">
      <c r="A92" s="5">
        <v>42094.0</v>
      </c>
      <c r="B92" s="5" t="s">
        <v>138</v>
      </c>
      <c r="C92" s="48">
        <v>0.0</v>
      </c>
      <c r="D92" s="48">
        <v>13675.0</v>
      </c>
      <c r="E92" s="48">
        <v>184272.22</v>
      </c>
      <c r="F92" s="1" t="str">
        <f t="shared" si="2"/>
        <v/>
      </c>
      <c r="G92" s="1" t="str">
        <f t="shared" si="1"/>
        <v/>
      </c>
    </row>
    <row r="93" ht="14.25" hidden="1" customHeight="1">
      <c r="A93" s="5">
        <v>42094.0</v>
      </c>
      <c r="B93" s="5" t="s">
        <v>139</v>
      </c>
      <c r="C93" s="48">
        <v>0.0</v>
      </c>
      <c r="D93" s="48">
        <v>20202.0</v>
      </c>
      <c r="E93" s="48">
        <v>204474.22</v>
      </c>
      <c r="F93" s="1" t="str">
        <f t="shared" si="2"/>
        <v/>
      </c>
      <c r="G93" s="1" t="str">
        <f t="shared" si="1"/>
        <v/>
      </c>
    </row>
    <row r="94" ht="14.25" hidden="1" customHeight="1">
      <c r="A94" s="5">
        <v>42094.0</v>
      </c>
      <c r="B94" s="5" t="s">
        <v>140</v>
      </c>
      <c r="C94" s="48">
        <v>50000.0</v>
      </c>
      <c r="D94" s="48">
        <v>0.0</v>
      </c>
      <c r="E94" s="48">
        <v>154474.22</v>
      </c>
      <c r="F94" s="1" t="str">
        <f t="shared" si="2"/>
        <v/>
      </c>
      <c r="G94" s="1" t="str">
        <f t="shared" si="1"/>
        <v/>
      </c>
    </row>
    <row r="95" ht="14.25" hidden="1" customHeight="1">
      <c r="A95" s="5">
        <v>42157.0</v>
      </c>
      <c r="B95" s="5" t="s">
        <v>219</v>
      </c>
      <c r="C95" s="48" t="s">
        <v>144</v>
      </c>
      <c r="D95" s="48">
        <v>131400.86</v>
      </c>
      <c r="E95" s="48">
        <v>131400.86</v>
      </c>
      <c r="F95" s="1" t="str">
        <f t="shared" si="2"/>
        <v/>
      </c>
      <c r="G95" s="1" t="str">
        <f t="shared" si="1"/>
        <v/>
      </c>
    </row>
    <row r="96" ht="14.25" hidden="1" customHeight="1">
      <c r="A96" s="5">
        <v>42171.0</v>
      </c>
      <c r="B96" s="5" t="s">
        <v>208</v>
      </c>
      <c r="C96" s="48">
        <v>503.0</v>
      </c>
      <c r="D96" s="48" t="s">
        <v>144</v>
      </c>
      <c r="E96" s="48">
        <v>130897.86</v>
      </c>
      <c r="F96" s="1" t="str">
        <f t="shared" si="2"/>
        <v/>
      </c>
      <c r="G96" s="1" t="str">
        <f t="shared" si="1"/>
        <v/>
      </c>
    </row>
    <row r="97" ht="14.25" customHeight="1">
      <c r="A97" s="5">
        <v>42181.0</v>
      </c>
      <c r="B97" s="5" t="s">
        <v>218</v>
      </c>
      <c r="C97" s="48">
        <v>5000.0</v>
      </c>
      <c r="D97" s="48" t="s">
        <v>144</v>
      </c>
      <c r="E97" s="48">
        <v>125897.86</v>
      </c>
      <c r="F97" s="1" t="str">
        <f t="shared" si="2"/>
        <v/>
      </c>
      <c r="G97" s="1" t="str">
        <f t="shared" si="1"/>
        <v>drawdown</v>
      </c>
    </row>
    <row r="98" ht="14.25" hidden="1" customHeight="1">
      <c r="A98" s="5">
        <v>42186.0</v>
      </c>
      <c r="B98" s="5" t="s">
        <v>217</v>
      </c>
      <c r="C98" s="48" t="s">
        <v>144</v>
      </c>
      <c r="D98" s="48">
        <v>25.88</v>
      </c>
      <c r="E98" s="48">
        <v>125923.74</v>
      </c>
      <c r="F98" s="1" t="str">
        <f t="shared" si="2"/>
        <v/>
      </c>
      <c r="G98" s="1" t="str">
        <f t="shared" si="1"/>
        <v/>
      </c>
    </row>
    <row r="99" ht="14.25" hidden="1" customHeight="1">
      <c r="A99" s="5">
        <v>42192.0</v>
      </c>
      <c r="B99" s="5" t="s">
        <v>208</v>
      </c>
      <c r="C99" s="48">
        <v>503.0</v>
      </c>
      <c r="D99" s="48" t="s">
        <v>144</v>
      </c>
      <c r="E99" s="48">
        <v>125420.74</v>
      </c>
      <c r="F99" s="1" t="str">
        <f t="shared" si="2"/>
        <v/>
      </c>
      <c r="G99" s="1" t="str">
        <f t="shared" si="1"/>
        <v/>
      </c>
    </row>
    <row r="100" ht="14.25" hidden="1" customHeight="1">
      <c r="A100" s="5">
        <v>42208.0</v>
      </c>
      <c r="B100" s="5" t="s">
        <v>208</v>
      </c>
      <c r="C100" s="48">
        <v>503.0</v>
      </c>
      <c r="D100" s="48" t="s">
        <v>144</v>
      </c>
      <c r="E100" s="48">
        <v>124917.74</v>
      </c>
      <c r="F100" s="1" t="str">
        <f t="shared" si="2"/>
        <v/>
      </c>
      <c r="G100" s="1" t="str">
        <f t="shared" si="1"/>
        <v/>
      </c>
    </row>
    <row r="101" ht="14.25" hidden="1" customHeight="1">
      <c r="A101" s="5">
        <v>42217.0</v>
      </c>
      <c r="B101" s="5" t="s">
        <v>216</v>
      </c>
      <c r="C101" s="48" t="s">
        <v>144</v>
      </c>
      <c r="D101" s="48">
        <v>26.61</v>
      </c>
      <c r="E101" s="48">
        <v>124944.35</v>
      </c>
      <c r="F101" s="1" t="str">
        <f t="shared" si="2"/>
        <v/>
      </c>
      <c r="G101" s="1" t="str">
        <f t="shared" si="1"/>
        <v/>
      </c>
    </row>
    <row r="102" ht="14.25" customHeight="1">
      <c r="A102" s="5">
        <v>42226.0</v>
      </c>
      <c r="B102" s="5" t="s">
        <v>215</v>
      </c>
      <c r="C102" s="48">
        <v>2000.0</v>
      </c>
      <c r="D102" s="48" t="s">
        <v>144</v>
      </c>
      <c r="E102" s="48">
        <v>122944.35</v>
      </c>
      <c r="F102" s="1" t="str">
        <f t="shared" si="2"/>
        <v/>
      </c>
      <c r="G102" s="1" t="str">
        <f t="shared" si="1"/>
        <v>drawdown</v>
      </c>
    </row>
    <row r="103" ht="14.25" hidden="1" customHeight="1">
      <c r="A103" s="5">
        <v>42248.0</v>
      </c>
      <c r="B103" s="5" t="s">
        <v>208</v>
      </c>
      <c r="C103" s="48">
        <v>390.0</v>
      </c>
      <c r="D103" s="48" t="s">
        <v>144</v>
      </c>
      <c r="E103" s="48">
        <v>122295.58</v>
      </c>
      <c r="F103" s="1" t="str">
        <f t="shared" si="2"/>
        <v/>
      </c>
      <c r="G103" s="1" t="str">
        <f t="shared" si="1"/>
        <v/>
      </c>
    </row>
    <row r="104" ht="14.25" hidden="1" customHeight="1">
      <c r="A104" s="5">
        <v>42248.0</v>
      </c>
      <c r="B104" s="5" t="s">
        <v>208</v>
      </c>
      <c r="C104" s="48">
        <v>285.0</v>
      </c>
      <c r="D104" s="48" t="s">
        <v>144</v>
      </c>
      <c r="E104" s="48">
        <v>122685.58</v>
      </c>
      <c r="F104" s="1" t="str">
        <f t="shared" si="2"/>
        <v/>
      </c>
      <c r="G104" s="1" t="str">
        <f t="shared" si="1"/>
        <v/>
      </c>
    </row>
    <row r="105" ht="14.25" hidden="1" customHeight="1">
      <c r="A105" s="5">
        <v>42248.0</v>
      </c>
      <c r="B105" s="5" t="s">
        <v>214</v>
      </c>
      <c r="C105" s="48" t="s">
        <v>144</v>
      </c>
      <c r="D105" s="48">
        <v>26.23</v>
      </c>
      <c r="E105" s="48">
        <v>122970.58</v>
      </c>
      <c r="F105" s="1" t="str">
        <f t="shared" si="2"/>
        <v/>
      </c>
      <c r="G105" s="1" t="str">
        <f t="shared" si="1"/>
        <v/>
      </c>
    </row>
    <row r="106" ht="14.25" hidden="1" customHeight="1">
      <c r="A106" s="5">
        <v>42275.0</v>
      </c>
      <c r="B106" s="5" t="s">
        <v>163</v>
      </c>
      <c r="C106" s="48">
        <v>1500.0</v>
      </c>
      <c r="D106" s="48" t="s">
        <v>144</v>
      </c>
      <c r="E106" s="48">
        <v>120795.58</v>
      </c>
      <c r="F106" s="1" t="str">
        <f t="shared" si="2"/>
        <v/>
      </c>
      <c r="G106" s="1" t="str">
        <f t="shared" si="1"/>
        <v/>
      </c>
    </row>
    <row r="107" ht="14.25" hidden="1" customHeight="1">
      <c r="A107" s="5">
        <v>42278.0</v>
      </c>
      <c r="B107" s="5" t="s">
        <v>213</v>
      </c>
      <c r="C107" s="48" t="s">
        <v>144</v>
      </c>
      <c r="D107" s="48">
        <v>25.1</v>
      </c>
      <c r="E107" s="48">
        <v>120820.68</v>
      </c>
      <c r="F107" s="1" t="str">
        <f t="shared" si="2"/>
        <v/>
      </c>
      <c r="G107" s="1" t="str">
        <f t="shared" si="1"/>
        <v/>
      </c>
    </row>
    <row r="108" ht="14.25" hidden="1" customHeight="1">
      <c r="A108" s="5">
        <v>42290.0</v>
      </c>
      <c r="B108" s="5" t="s">
        <v>208</v>
      </c>
      <c r="C108" s="48">
        <v>581.0</v>
      </c>
      <c r="D108" s="48" t="s">
        <v>144</v>
      </c>
      <c r="E108" s="48">
        <v>120239.68</v>
      </c>
      <c r="F108" s="1" t="str">
        <f t="shared" si="2"/>
        <v/>
      </c>
      <c r="G108" s="1" t="str">
        <f t="shared" si="1"/>
        <v/>
      </c>
    </row>
    <row r="109" ht="14.25" customHeight="1">
      <c r="A109" s="5">
        <v>42297.0</v>
      </c>
      <c r="B109" s="5" t="s">
        <v>177</v>
      </c>
      <c r="C109" s="48">
        <v>2500.0</v>
      </c>
      <c r="D109" s="48" t="s">
        <v>144</v>
      </c>
      <c r="E109" s="48">
        <v>117739.68</v>
      </c>
      <c r="F109" s="1" t="str">
        <f t="shared" si="2"/>
        <v/>
      </c>
      <c r="G109" s="1" t="str">
        <f t="shared" si="1"/>
        <v>drawdown</v>
      </c>
    </row>
    <row r="110" ht="14.25" hidden="1" customHeight="1">
      <c r="A110" s="5">
        <v>42309.0</v>
      </c>
      <c r="B110" s="5" t="s">
        <v>212</v>
      </c>
      <c r="C110" s="48" t="s">
        <v>144</v>
      </c>
      <c r="D110" s="48">
        <v>25.37</v>
      </c>
      <c r="E110" s="48">
        <v>117765.05</v>
      </c>
      <c r="F110" s="1" t="str">
        <f t="shared" si="2"/>
        <v/>
      </c>
      <c r="G110" s="1" t="str">
        <f t="shared" si="1"/>
        <v/>
      </c>
    </row>
    <row r="111" ht="14.25" hidden="1" customHeight="1">
      <c r="A111" s="5">
        <v>42325.0</v>
      </c>
      <c r="B111" s="5" t="s">
        <v>208</v>
      </c>
      <c r="C111" s="48">
        <v>432.2</v>
      </c>
      <c r="D111" s="48" t="s">
        <v>144</v>
      </c>
      <c r="E111" s="48">
        <v>117332.85</v>
      </c>
      <c r="F111" s="1" t="str">
        <f t="shared" si="2"/>
        <v/>
      </c>
      <c r="G111" s="1" t="str">
        <f t="shared" si="1"/>
        <v/>
      </c>
    </row>
    <row r="112" ht="14.25" hidden="1" customHeight="1">
      <c r="A112" s="5">
        <v>42339.0</v>
      </c>
      <c r="B112" s="5" t="s">
        <v>208</v>
      </c>
      <c r="C112" s="48">
        <v>285.0</v>
      </c>
      <c r="D112" s="48" t="s">
        <v>144</v>
      </c>
      <c r="E112" s="48">
        <v>117072.01</v>
      </c>
      <c r="F112" s="1" t="str">
        <f t="shared" si="2"/>
        <v/>
      </c>
      <c r="G112" s="1" t="str">
        <f t="shared" si="1"/>
        <v/>
      </c>
    </row>
    <row r="113" ht="14.25" hidden="1" customHeight="1">
      <c r="A113" s="5">
        <v>42339.0</v>
      </c>
      <c r="B113" s="5" t="s">
        <v>211</v>
      </c>
      <c r="C113" s="48" t="s">
        <v>144</v>
      </c>
      <c r="D113" s="48">
        <v>24.16</v>
      </c>
      <c r="E113" s="48">
        <v>117357.01</v>
      </c>
      <c r="F113" s="1" t="str">
        <f t="shared" si="2"/>
        <v/>
      </c>
      <c r="G113" s="1" t="str">
        <f t="shared" si="1"/>
        <v/>
      </c>
    </row>
    <row r="114" ht="14.25" customHeight="1">
      <c r="A114" s="5">
        <v>42345.0</v>
      </c>
      <c r="B114" s="5" t="s">
        <v>177</v>
      </c>
      <c r="C114" s="48">
        <v>2500.0</v>
      </c>
      <c r="D114" s="48" t="s">
        <v>144</v>
      </c>
      <c r="E114" s="48">
        <v>114572.01</v>
      </c>
      <c r="F114" s="1" t="str">
        <f t="shared" si="2"/>
        <v/>
      </c>
      <c r="G114" s="1" t="str">
        <f t="shared" si="1"/>
        <v>drawdown</v>
      </c>
    </row>
    <row r="115" ht="14.25" hidden="1" customHeight="1">
      <c r="A115" s="5">
        <v>42370.0</v>
      </c>
      <c r="B115" s="5" t="s">
        <v>210</v>
      </c>
      <c r="C115" s="48" t="s">
        <v>144</v>
      </c>
      <c r="D115" s="48">
        <v>24.43</v>
      </c>
      <c r="E115" s="48">
        <v>114596.44</v>
      </c>
      <c r="F115" s="1" t="str">
        <f t="shared" si="2"/>
        <v/>
      </c>
      <c r="G115" s="1" t="str">
        <f t="shared" si="1"/>
        <v/>
      </c>
    </row>
    <row r="116" ht="14.25" hidden="1" customHeight="1">
      <c r="A116" s="5">
        <v>42377.0</v>
      </c>
      <c r="B116" s="5" t="s">
        <v>208</v>
      </c>
      <c r="C116" s="48">
        <v>432.2</v>
      </c>
      <c r="D116" s="48" t="s">
        <v>144</v>
      </c>
      <c r="E116" s="48">
        <v>114164.24</v>
      </c>
      <c r="F116" s="1" t="str">
        <f t="shared" si="2"/>
        <v/>
      </c>
      <c r="G116" s="1" t="str">
        <f t="shared" si="1"/>
        <v/>
      </c>
    </row>
    <row r="117" ht="14.25" hidden="1" customHeight="1">
      <c r="A117" s="5">
        <v>42396.0</v>
      </c>
      <c r="B117" s="5" t="s">
        <v>208</v>
      </c>
      <c r="C117" s="48">
        <v>432.2</v>
      </c>
      <c r="D117" s="48" t="s">
        <v>144</v>
      </c>
      <c r="E117" s="48">
        <v>113732.04</v>
      </c>
      <c r="F117" s="1" t="str">
        <f t="shared" si="2"/>
        <v/>
      </c>
      <c r="G117" s="1" t="str">
        <f t="shared" si="1"/>
        <v/>
      </c>
    </row>
    <row r="118" ht="14.25" hidden="1" customHeight="1">
      <c r="A118" s="5">
        <v>42401.0</v>
      </c>
      <c r="B118" s="5" t="s">
        <v>209</v>
      </c>
      <c r="C118" s="48" t="s">
        <v>144</v>
      </c>
      <c r="D118" s="48">
        <v>24.24</v>
      </c>
      <c r="E118" s="48">
        <v>113756.28</v>
      </c>
      <c r="F118" s="1" t="str">
        <f t="shared" si="2"/>
        <v/>
      </c>
      <c r="G118" s="1" t="str">
        <f t="shared" si="1"/>
        <v/>
      </c>
    </row>
    <row r="119" ht="14.25" customHeight="1">
      <c r="A119" s="5">
        <v>42402.0</v>
      </c>
      <c r="B119" s="5" t="s">
        <v>177</v>
      </c>
      <c r="C119" s="48">
        <v>2500.0</v>
      </c>
      <c r="D119" s="48" t="s">
        <v>144</v>
      </c>
      <c r="E119" s="48">
        <v>111256.28</v>
      </c>
      <c r="F119" s="1" t="str">
        <f t="shared" si="2"/>
        <v/>
      </c>
      <c r="G119" s="1" t="str">
        <f t="shared" si="1"/>
        <v>drawdown</v>
      </c>
    </row>
    <row r="120" ht="14.25" hidden="1" customHeight="1">
      <c r="A120" s="5">
        <v>42416.0</v>
      </c>
      <c r="B120" s="5" t="s">
        <v>208</v>
      </c>
      <c r="C120" s="48">
        <v>432.2</v>
      </c>
      <c r="D120" s="48" t="s">
        <v>144</v>
      </c>
      <c r="E120" s="48">
        <v>110824.08</v>
      </c>
      <c r="F120" s="1" t="str">
        <f t="shared" si="2"/>
        <v/>
      </c>
      <c r="G120" s="1" t="str">
        <f t="shared" si="1"/>
        <v/>
      </c>
    </row>
    <row r="121" ht="14.25" hidden="1" customHeight="1">
      <c r="A121" s="5">
        <v>42430.0</v>
      </c>
      <c r="B121" s="5" t="s">
        <v>153</v>
      </c>
      <c r="C121" s="48">
        <v>285.0</v>
      </c>
      <c r="D121" s="48" t="s">
        <v>144</v>
      </c>
      <c r="E121" s="48">
        <v>110561.16</v>
      </c>
      <c r="F121" s="1" t="str">
        <f t="shared" si="2"/>
        <v/>
      </c>
      <c r="G121" s="1" t="str">
        <f t="shared" si="1"/>
        <v/>
      </c>
    </row>
    <row r="122" ht="14.25" hidden="1" customHeight="1">
      <c r="A122" s="5">
        <v>42430.0</v>
      </c>
      <c r="B122" s="5" t="s">
        <v>207</v>
      </c>
      <c r="C122" s="48" t="s">
        <v>144</v>
      </c>
      <c r="D122" s="48">
        <v>22.08</v>
      </c>
      <c r="E122" s="48">
        <v>110846.16</v>
      </c>
      <c r="F122" s="1" t="str">
        <f t="shared" si="2"/>
        <v/>
      </c>
      <c r="G122" s="1" t="str">
        <f t="shared" si="1"/>
        <v/>
      </c>
    </row>
    <row r="123" ht="14.25" hidden="1" customHeight="1">
      <c r="A123" s="5">
        <v>42437.0</v>
      </c>
      <c r="B123" s="5" t="s">
        <v>206</v>
      </c>
      <c r="C123" s="48">
        <v>432.2</v>
      </c>
      <c r="D123" s="48" t="s">
        <v>144</v>
      </c>
      <c r="E123" s="48">
        <v>110128.96</v>
      </c>
      <c r="F123" s="1" t="str">
        <f t="shared" si="2"/>
        <v/>
      </c>
      <c r="G123" s="1" t="str">
        <f t="shared" si="1"/>
        <v/>
      </c>
    </row>
    <row r="124" ht="14.25" hidden="1" customHeight="1">
      <c r="A124" s="5">
        <v>42460.0</v>
      </c>
      <c r="B124" s="5" t="s">
        <v>205</v>
      </c>
      <c r="C124" s="48" t="s">
        <v>144</v>
      </c>
      <c r="D124" s="48">
        <v>10450.0</v>
      </c>
      <c r="E124" s="48">
        <v>120578.96</v>
      </c>
      <c r="F124" s="1" t="str">
        <f t="shared" si="2"/>
        <v/>
      </c>
      <c r="G124" s="1" t="str">
        <f t="shared" si="1"/>
        <v/>
      </c>
    </row>
    <row r="125" ht="14.25" customHeight="1">
      <c r="A125" s="5">
        <v>42461.0</v>
      </c>
      <c r="B125" s="5" t="s">
        <v>203</v>
      </c>
      <c r="C125" s="48">
        <v>33000.0</v>
      </c>
      <c r="D125" s="48" t="s">
        <v>144</v>
      </c>
      <c r="E125" s="48">
        <v>87602.44</v>
      </c>
      <c r="F125" s="1" t="str">
        <f t="shared" si="2"/>
        <v/>
      </c>
      <c r="G125" s="1" t="str">
        <f t="shared" si="1"/>
        <v>drawdown</v>
      </c>
    </row>
    <row r="126" ht="14.25" hidden="1" customHeight="1">
      <c r="A126" s="5">
        <v>42461.0</v>
      </c>
      <c r="B126" s="5" t="s">
        <v>204</v>
      </c>
      <c r="C126" s="48" t="s">
        <v>144</v>
      </c>
      <c r="D126" s="48">
        <v>23.48</v>
      </c>
      <c r="E126" s="48">
        <v>120602.44</v>
      </c>
      <c r="F126" s="1" t="str">
        <f t="shared" si="2"/>
        <v/>
      </c>
      <c r="G126" s="1" t="str">
        <f t="shared" si="1"/>
        <v/>
      </c>
    </row>
    <row r="127" ht="14.25" hidden="1" customHeight="1">
      <c r="A127" s="5">
        <v>42464.0</v>
      </c>
      <c r="B127" s="5" t="s">
        <v>198</v>
      </c>
      <c r="C127" s="48" t="s">
        <v>144</v>
      </c>
      <c r="D127" s="48">
        <v>194.0</v>
      </c>
      <c r="E127" s="48">
        <v>118786.44</v>
      </c>
      <c r="F127" s="1" t="str">
        <f t="shared" si="2"/>
        <v/>
      </c>
      <c r="G127" s="1" t="str">
        <f t="shared" si="1"/>
        <v/>
      </c>
    </row>
    <row r="128" ht="14.25" hidden="1" customHeight="1">
      <c r="A128" s="5">
        <v>42464.0</v>
      </c>
      <c r="B128" s="5" t="s">
        <v>199</v>
      </c>
      <c r="C128" s="48" t="s">
        <v>144</v>
      </c>
      <c r="D128" s="48">
        <v>141.0</v>
      </c>
      <c r="E128" s="48">
        <v>118592.44</v>
      </c>
      <c r="F128" s="1" t="str">
        <f t="shared" si="2"/>
        <v/>
      </c>
      <c r="G128" s="1" t="str">
        <f t="shared" si="1"/>
        <v/>
      </c>
    </row>
    <row r="129" ht="14.25" hidden="1" customHeight="1">
      <c r="A129" s="5">
        <v>42464.0</v>
      </c>
      <c r="B129" s="5" t="s">
        <v>200</v>
      </c>
      <c r="C129" s="48" t="s">
        <v>144</v>
      </c>
      <c r="D129" s="48">
        <v>13675.0</v>
      </c>
      <c r="E129" s="48">
        <v>118451.44</v>
      </c>
      <c r="F129" s="1" t="str">
        <f t="shared" si="2"/>
        <v/>
      </c>
      <c r="G129" s="1" t="str">
        <f t="shared" si="1"/>
        <v/>
      </c>
    </row>
    <row r="130" ht="14.25" hidden="1" customHeight="1">
      <c r="A130" s="5">
        <v>42464.0</v>
      </c>
      <c r="B130" s="5" t="s">
        <v>201</v>
      </c>
      <c r="C130" s="48" t="s">
        <v>144</v>
      </c>
      <c r="D130" s="48">
        <v>6972.0</v>
      </c>
      <c r="E130" s="48">
        <v>104776.44</v>
      </c>
      <c r="F130" s="1" t="str">
        <f t="shared" si="2"/>
        <v/>
      </c>
      <c r="G130" s="1" t="str">
        <f t="shared" si="1"/>
        <v/>
      </c>
    </row>
    <row r="131" ht="14.25" hidden="1" customHeight="1">
      <c r="A131" s="5">
        <v>42464.0</v>
      </c>
      <c r="B131" s="5" t="s">
        <v>202</v>
      </c>
      <c r="C131" s="48" t="s">
        <v>144</v>
      </c>
      <c r="D131" s="48">
        <v>20202.0</v>
      </c>
      <c r="E131" s="48">
        <v>97804.44</v>
      </c>
      <c r="F131" s="1" t="str">
        <f t="shared" si="2"/>
        <v/>
      </c>
      <c r="G131" s="1" t="str">
        <f t="shared" si="1"/>
        <v/>
      </c>
    </row>
    <row r="132" ht="14.25" customHeight="1">
      <c r="A132" s="5">
        <v>42464.0</v>
      </c>
      <c r="B132" s="5" t="s">
        <v>177</v>
      </c>
      <c r="C132" s="48">
        <v>10000.0</v>
      </c>
      <c r="D132" s="48" t="s">
        <v>144</v>
      </c>
      <c r="E132" s="48">
        <v>77602.44</v>
      </c>
      <c r="F132" s="1" t="str">
        <f t="shared" si="2"/>
        <v/>
      </c>
      <c r="G132" s="1" t="str">
        <f t="shared" si="1"/>
        <v>drawdown</v>
      </c>
    </row>
    <row r="133" ht="14.25" hidden="1" customHeight="1">
      <c r="A133" s="5">
        <v>42465.0</v>
      </c>
      <c r="B133" s="5" t="s">
        <v>197</v>
      </c>
      <c r="C133" s="48" t="s">
        <v>144</v>
      </c>
      <c r="D133" s="48">
        <v>3610.0</v>
      </c>
      <c r="E133" s="48">
        <v>120896.44</v>
      </c>
      <c r="F133" s="1" t="str">
        <f t="shared" si="2"/>
        <v/>
      </c>
      <c r="G133" s="1" t="str">
        <f t="shared" si="1"/>
        <v/>
      </c>
    </row>
    <row r="134" ht="14.25" customHeight="1">
      <c r="A134" s="5">
        <v>42465.0</v>
      </c>
      <c r="B134" s="5" t="s">
        <v>177</v>
      </c>
      <c r="C134" s="48">
        <v>1500.0</v>
      </c>
      <c r="D134" s="48" t="s">
        <v>144</v>
      </c>
      <c r="E134" s="48">
        <v>117286.44</v>
      </c>
      <c r="F134" s="1" t="str">
        <f t="shared" si="2"/>
        <v/>
      </c>
      <c r="G134" s="1" t="str">
        <f t="shared" si="1"/>
        <v>drawdown</v>
      </c>
    </row>
    <row r="135" ht="14.25" customHeight="1">
      <c r="A135" s="5">
        <v>42466.0</v>
      </c>
      <c r="B135" s="5" t="s">
        <v>177</v>
      </c>
      <c r="C135" s="48">
        <v>5000.0</v>
      </c>
      <c r="D135" s="48" t="s">
        <v>144</v>
      </c>
      <c r="E135" s="48">
        <v>115896.44</v>
      </c>
      <c r="F135" s="1" t="str">
        <f t="shared" si="2"/>
        <v/>
      </c>
      <c r="G135" s="1" t="str">
        <f t="shared" si="1"/>
        <v>drawdown</v>
      </c>
    </row>
    <row r="136" ht="14.25" hidden="1" customHeight="1">
      <c r="A136" s="5">
        <v>42471.0</v>
      </c>
      <c r="B136" s="5" t="s">
        <v>195</v>
      </c>
      <c r="C136" s="48">
        <v>5079.0</v>
      </c>
      <c r="D136" s="48" t="s">
        <v>144</v>
      </c>
      <c r="E136" s="48">
        <v>110385.44</v>
      </c>
      <c r="F136" s="1" t="str">
        <f t="shared" si="2"/>
        <v/>
      </c>
      <c r="G136" s="1" t="str">
        <f t="shared" si="1"/>
        <v/>
      </c>
    </row>
    <row r="137" ht="14.25" hidden="1" customHeight="1">
      <c r="A137" s="5">
        <v>42471.0</v>
      </c>
      <c r="B137" s="5" t="s">
        <v>196</v>
      </c>
      <c r="C137" s="48">
        <v>432.0</v>
      </c>
      <c r="D137" s="48" t="s">
        <v>144</v>
      </c>
      <c r="E137" s="48">
        <v>115464.44</v>
      </c>
      <c r="F137" s="1" t="str">
        <f t="shared" si="2"/>
        <v/>
      </c>
      <c r="G137" s="1" t="str">
        <f t="shared" si="1"/>
        <v/>
      </c>
    </row>
    <row r="138" ht="14.25" customHeight="1">
      <c r="A138" s="5">
        <v>42474.0</v>
      </c>
      <c r="B138" s="5" t="s">
        <v>177</v>
      </c>
      <c r="C138" s="48">
        <v>2500.0</v>
      </c>
      <c r="D138" s="48" t="s">
        <v>144</v>
      </c>
      <c r="E138" s="48">
        <v>107885.44</v>
      </c>
      <c r="F138" s="1" t="str">
        <f t="shared" si="2"/>
        <v/>
      </c>
      <c r="G138" s="1" t="str">
        <f t="shared" si="1"/>
        <v>drawdown</v>
      </c>
    </row>
    <row r="139" ht="14.25" customHeight="1">
      <c r="A139" s="5">
        <v>42486.0</v>
      </c>
      <c r="B139" s="5" t="s">
        <v>177</v>
      </c>
      <c r="C139" s="48">
        <v>2500.0</v>
      </c>
      <c r="D139" s="48" t="s">
        <v>144</v>
      </c>
      <c r="E139" s="48">
        <v>105385.44</v>
      </c>
      <c r="F139" s="1" t="str">
        <f t="shared" si="2"/>
        <v/>
      </c>
      <c r="G139" s="1" t="str">
        <f t="shared" si="1"/>
        <v>drawdown</v>
      </c>
    </row>
    <row r="140" ht="14.25" hidden="1" customHeight="1">
      <c r="A140" s="5">
        <v>42491.0</v>
      </c>
      <c r="B140" s="5" t="s">
        <v>194</v>
      </c>
      <c r="C140" s="48" t="s">
        <v>144</v>
      </c>
      <c r="D140" s="48">
        <v>22.16</v>
      </c>
      <c r="E140" s="48">
        <v>105407.6</v>
      </c>
      <c r="F140" s="1" t="str">
        <f t="shared" si="2"/>
        <v/>
      </c>
      <c r="G140" s="1" t="str">
        <f t="shared" si="1"/>
        <v/>
      </c>
    </row>
    <row r="141" ht="14.25" hidden="1" customHeight="1">
      <c r="A141" s="5">
        <v>42496.0</v>
      </c>
      <c r="B141" s="5" t="s">
        <v>193</v>
      </c>
      <c r="C141" s="48">
        <v>3003.0</v>
      </c>
      <c r="D141" s="48" t="s">
        <v>144</v>
      </c>
      <c r="E141" s="48">
        <v>102404.6</v>
      </c>
      <c r="F141" s="1" t="str">
        <f t="shared" si="2"/>
        <v/>
      </c>
      <c r="G141" s="1" t="str">
        <f t="shared" si="1"/>
        <v/>
      </c>
    </row>
    <row r="142" ht="14.25" hidden="1" customHeight="1">
      <c r="A142" s="5">
        <v>42522.0</v>
      </c>
      <c r="B142" s="5" t="s">
        <v>153</v>
      </c>
      <c r="C142" s="48">
        <v>285.0</v>
      </c>
      <c r="D142" s="48" t="s">
        <v>144</v>
      </c>
      <c r="E142" s="48">
        <v>102141.45</v>
      </c>
      <c r="F142" s="1" t="str">
        <f t="shared" si="2"/>
        <v/>
      </c>
      <c r="G142" s="1" t="str">
        <f t="shared" si="1"/>
        <v/>
      </c>
    </row>
    <row r="143" ht="14.25" hidden="1" customHeight="1">
      <c r="A143" s="5">
        <v>42522.0</v>
      </c>
      <c r="B143" s="5" t="s">
        <v>192</v>
      </c>
      <c r="C143" s="48" t="s">
        <v>144</v>
      </c>
      <c r="D143" s="48">
        <v>21.85</v>
      </c>
      <c r="E143" s="48">
        <v>102426.45</v>
      </c>
      <c r="F143" s="1" t="str">
        <f t="shared" si="2"/>
        <v/>
      </c>
      <c r="G143" s="1" t="str">
        <f t="shared" si="1"/>
        <v/>
      </c>
    </row>
    <row r="144" ht="14.25" hidden="1" customHeight="1">
      <c r="A144" s="5">
        <v>42529.0</v>
      </c>
      <c r="B144" s="5" t="s">
        <v>190</v>
      </c>
      <c r="C144" s="48">
        <v>503.0</v>
      </c>
      <c r="D144" s="48" t="s">
        <v>144</v>
      </c>
      <c r="E144" s="48">
        <v>101248.45</v>
      </c>
      <c r="F144" s="1" t="str">
        <f t="shared" si="2"/>
        <v/>
      </c>
      <c r="G144" s="1" t="str">
        <f t="shared" si="1"/>
        <v/>
      </c>
    </row>
    <row r="145" ht="14.25" customHeight="1">
      <c r="A145" s="5">
        <v>42531.0</v>
      </c>
      <c r="B145" s="5" t="s">
        <v>189</v>
      </c>
      <c r="C145" s="48">
        <v>2500.0</v>
      </c>
      <c r="D145" s="48" t="s">
        <v>144</v>
      </c>
      <c r="E145" s="48">
        <v>98748.45</v>
      </c>
      <c r="F145" s="1" t="str">
        <f t="shared" si="2"/>
        <v/>
      </c>
      <c r="G145" s="1" t="str">
        <f t="shared" si="1"/>
        <v>drawdown</v>
      </c>
    </row>
    <row r="146" ht="14.25" hidden="1" customHeight="1">
      <c r="A146" s="5">
        <v>42552.0</v>
      </c>
      <c r="B146" s="5" t="s">
        <v>188</v>
      </c>
      <c r="C146" s="48" t="s">
        <v>144</v>
      </c>
      <c r="D146" s="48">
        <v>20.48</v>
      </c>
      <c r="E146" s="48">
        <v>98768.93</v>
      </c>
      <c r="F146" s="1" t="str">
        <f t="shared" si="2"/>
        <v/>
      </c>
      <c r="G146" s="1" t="str">
        <f t="shared" si="1"/>
        <v/>
      </c>
    </row>
    <row r="147" ht="14.25" customHeight="1">
      <c r="A147" s="5">
        <v>42556.0</v>
      </c>
      <c r="B147" s="5" t="s">
        <v>187</v>
      </c>
      <c r="C147" s="48">
        <v>2500.0</v>
      </c>
      <c r="D147" s="48" t="s">
        <v>144</v>
      </c>
      <c r="E147" s="48">
        <v>96268.93</v>
      </c>
      <c r="F147" s="1" t="str">
        <f t="shared" si="2"/>
        <v/>
      </c>
      <c r="G147" s="1" t="str">
        <f t="shared" si="1"/>
        <v>drawdown</v>
      </c>
    </row>
    <row r="148" ht="14.25" hidden="1" customHeight="1">
      <c r="A148" s="5">
        <v>42559.0</v>
      </c>
      <c r="B148" s="5" t="s">
        <v>186</v>
      </c>
      <c r="C148" s="48">
        <v>503.0</v>
      </c>
      <c r="D148" s="48" t="s">
        <v>144</v>
      </c>
      <c r="E148" s="48">
        <v>95765.93</v>
      </c>
      <c r="F148" s="1" t="str">
        <f t="shared" si="2"/>
        <v/>
      </c>
      <c r="G148" s="1" t="str">
        <f t="shared" si="1"/>
        <v/>
      </c>
    </row>
    <row r="149" ht="14.25" hidden="1" customHeight="1">
      <c r="A149" s="5">
        <v>42583.0</v>
      </c>
      <c r="B149" s="5" t="s">
        <v>185</v>
      </c>
      <c r="C149" s="48" t="s">
        <v>144</v>
      </c>
      <c r="D149" s="48">
        <v>20.43</v>
      </c>
      <c r="E149" s="48">
        <v>95786.36</v>
      </c>
      <c r="F149" s="1" t="str">
        <f t="shared" si="2"/>
        <v/>
      </c>
      <c r="G149" s="1" t="str">
        <f t="shared" si="1"/>
        <v/>
      </c>
    </row>
    <row r="150" ht="14.25" hidden="1" customHeight="1">
      <c r="A150" s="5">
        <v>42591.0</v>
      </c>
      <c r="B150" s="5" t="s">
        <v>184</v>
      </c>
      <c r="C150" s="48">
        <v>503.0</v>
      </c>
      <c r="D150" s="48" t="s">
        <v>144</v>
      </c>
      <c r="E150" s="48">
        <v>95283.36</v>
      </c>
      <c r="F150" s="1" t="str">
        <f t="shared" si="2"/>
        <v/>
      </c>
      <c r="G150" s="1" t="str">
        <f t="shared" si="1"/>
        <v/>
      </c>
    </row>
    <row r="151" ht="14.25" customHeight="1">
      <c r="A151" s="5">
        <v>42598.0</v>
      </c>
      <c r="B151" s="5" t="s">
        <v>177</v>
      </c>
      <c r="C151" s="48">
        <v>2500.0</v>
      </c>
      <c r="D151" s="48" t="s">
        <v>144</v>
      </c>
      <c r="E151" s="48">
        <v>92783.36</v>
      </c>
      <c r="F151" s="1" t="str">
        <f t="shared" si="2"/>
        <v/>
      </c>
      <c r="G151" s="1" t="str">
        <f t="shared" si="1"/>
        <v>drawdown</v>
      </c>
    </row>
    <row r="152" ht="14.25" hidden="1" customHeight="1">
      <c r="A152" s="5">
        <v>42614.0</v>
      </c>
      <c r="B152" s="5" t="s">
        <v>153</v>
      </c>
      <c r="C152" s="48">
        <v>285.0</v>
      </c>
      <c r="D152" s="48" t="s">
        <v>144</v>
      </c>
      <c r="E152" s="48">
        <v>92510.35</v>
      </c>
      <c r="F152" s="1" t="str">
        <f t="shared" si="2"/>
        <v/>
      </c>
      <c r="G152" s="1" t="str">
        <f t="shared" si="1"/>
        <v/>
      </c>
    </row>
    <row r="153" ht="14.25" hidden="1" customHeight="1">
      <c r="A153" s="5">
        <v>42614.0</v>
      </c>
      <c r="B153" s="5" t="s">
        <v>183</v>
      </c>
      <c r="C153" s="48" t="s">
        <v>144</v>
      </c>
      <c r="D153" s="48">
        <v>11.99</v>
      </c>
      <c r="E153" s="48">
        <v>92795.35</v>
      </c>
      <c r="F153" s="1" t="str">
        <f t="shared" si="2"/>
        <v/>
      </c>
      <c r="G153" s="1" t="str">
        <f t="shared" si="1"/>
        <v/>
      </c>
    </row>
    <row r="154" ht="14.25" hidden="1" customHeight="1">
      <c r="A154" s="5">
        <v>42619.0</v>
      </c>
      <c r="B154" s="5" t="s">
        <v>182</v>
      </c>
      <c r="C154" s="48">
        <v>503.0</v>
      </c>
      <c r="D154" s="48" t="s">
        <v>144</v>
      </c>
      <c r="E154" s="48">
        <v>92007.35</v>
      </c>
      <c r="F154" s="1" t="str">
        <f t="shared" si="2"/>
        <v/>
      </c>
      <c r="G154" s="1" t="str">
        <f t="shared" si="1"/>
        <v/>
      </c>
    </row>
    <row r="155" ht="14.25" customHeight="1">
      <c r="A155" s="5">
        <v>42640.0</v>
      </c>
      <c r="B155" s="5" t="s">
        <v>177</v>
      </c>
      <c r="C155" s="48">
        <v>2500.0</v>
      </c>
      <c r="D155" s="48" t="s">
        <v>144</v>
      </c>
      <c r="E155" s="48">
        <v>89507.35</v>
      </c>
      <c r="F155" s="1" t="str">
        <f t="shared" si="2"/>
        <v/>
      </c>
      <c r="G155" s="1" t="str">
        <f t="shared" si="1"/>
        <v>drawdown</v>
      </c>
    </row>
    <row r="156" ht="14.25" hidden="1" customHeight="1">
      <c r="A156" s="5">
        <v>42644.0</v>
      </c>
      <c r="B156" s="5" t="s">
        <v>181</v>
      </c>
      <c r="C156" s="48" t="s">
        <v>144</v>
      </c>
      <c r="D156" s="48">
        <v>11.31</v>
      </c>
      <c r="E156" s="48">
        <v>89518.66</v>
      </c>
      <c r="F156" s="1" t="str">
        <f t="shared" si="2"/>
        <v/>
      </c>
      <c r="G156" s="1" t="str">
        <f t="shared" si="1"/>
        <v/>
      </c>
    </row>
    <row r="157" ht="14.25" hidden="1" customHeight="1">
      <c r="A157" s="5">
        <v>42649.0</v>
      </c>
      <c r="B157" s="5" t="s">
        <v>180</v>
      </c>
      <c r="C157" s="48">
        <v>503.0</v>
      </c>
      <c r="D157" s="48" t="s">
        <v>144</v>
      </c>
      <c r="E157" s="48">
        <v>89015.66</v>
      </c>
      <c r="F157" s="1" t="str">
        <f t="shared" si="2"/>
        <v/>
      </c>
      <c r="G157" s="1" t="str">
        <f t="shared" si="1"/>
        <v/>
      </c>
    </row>
    <row r="158" ht="14.25" hidden="1" customHeight="1">
      <c r="A158" s="5">
        <v>42675.0</v>
      </c>
      <c r="B158" s="5" t="s">
        <v>179</v>
      </c>
      <c r="C158" s="48" t="s">
        <v>144</v>
      </c>
      <c r="D158" s="48">
        <v>9.03</v>
      </c>
      <c r="E158" s="48">
        <v>89024.69</v>
      </c>
      <c r="F158" s="1" t="str">
        <f t="shared" si="2"/>
        <v/>
      </c>
      <c r="G158" s="1" t="str">
        <f t="shared" si="1"/>
        <v/>
      </c>
    </row>
    <row r="159" ht="14.25" hidden="1" customHeight="1">
      <c r="A159" s="5">
        <v>42681.0</v>
      </c>
      <c r="B159" s="5" t="s">
        <v>178</v>
      </c>
      <c r="C159" s="48">
        <v>503.0</v>
      </c>
      <c r="D159" s="48" t="s">
        <v>144</v>
      </c>
      <c r="E159" s="48">
        <v>88521.69</v>
      </c>
      <c r="F159" s="1" t="str">
        <f t="shared" si="2"/>
        <v/>
      </c>
      <c r="G159" s="1" t="str">
        <f t="shared" si="1"/>
        <v/>
      </c>
    </row>
    <row r="160" ht="14.25" customHeight="1">
      <c r="A160" s="5">
        <v>42695.0</v>
      </c>
      <c r="B160" s="5" t="s">
        <v>177</v>
      </c>
      <c r="C160" s="48">
        <v>2500.0</v>
      </c>
      <c r="D160" s="48" t="s">
        <v>144</v>
      </c>
      <c r="E160" s="48">
        <v>86021.69</v>
      </c>
      <c r="F160" s="1" t="str">
        <f t="shared" si="2"/>
        <v/>
      </c>
      <c r="G160" s="1" t="str">
        <f t="shared" si="1"/>
        <v>drawdown</v>
      </c>
    </row>
    <row r="161" ht="14.25" hidden="1" customHeight="1">
      <c r="A161" s="5">
        <v>42705.0</v>
      </c>
      <c r="B161" s="5" t="s">
        <v>153</v>
      </c>
      <c r="C161" s="48">
        <v>285.0</v>
      </c>
      <c r="D161" s="48" t="s">
        <v>144</v>
      </c>
      <c r="E161" s="48">
        <v>85743.91</v>
      </c>
      <c r="F161" s="1" t="str">
        <f t="shared" si="2"/>
        <v/>
      </c>
      <c r="G161" s="1" t="str">
        <f t="shared" si="1"/>
        <v/>
      </c>
    </row>
    <row r="162" ht="14.25" hidden="1" customHeight="1">
      <c r="A162" s="5">
        <v>42705.0</v>
      </c>
      <c r="B162" s="5" t="s">
        <v>176</v>
      </c>
      <c r="C162" s="48" t="s">
        <v>144</v>
      </c>
      <c r="D162" s="48">
        <v>7.22</v>
      </c>
      <c r="E162" s="48">
        <v>86028.91</v>
      </c>
      <c r="F162" s="1" t="str">
        <f t="shared" si="2"/>
        <v/>
      </c>
      <c r="G162" s="1" t="str">
        <f t="shared" si="1"/>
        <v/>
      </c>
    </row>
    <row r="163" ht="14.25" hidden="1" customHeight="1">
      <c r="A163" s="5">
        <v>42713.0</v>
      </c>
      <c r="B163" s="5" t="s">
        <v>175</v>
      </c>
      <c r="C163" s="48">
        <v>503.0</v>
      </c>
      <c r="D163" s="48" t="s">
        <v>144</v>
      </c>
      <c r="E163" s="48">
        <v>85240.91</v>
      </c>
      <c r="F163" s="1" t="str">
        <f t="shared" si="2"/>
        <v/>
      </c>
      <c r="G163" s="1" t="str">
        <f t="shared" si="1"/>
        <v/>
      </c>
    </row>
    <row r="164" ht="14.25" hidden="1" customHeight="1">
      <c r="A164" s="5">
        <v>42736.0</v>
      </c>
      <c r="B164" s="5" t="s">
        <v>174</v>
      </c>
      <c r="C164" s="48" t="s">
        <v>144</v>
      </c>
      <c r="D164" s="48">
        <v>7.25</v>
      </c>
      <c r="E164" s="48">
        <v>85248.16</v>
      </c>
      <c r="F164" s="1" t="str">
        <f t="shared" si="2"/>
        <v/>
      </c>
      <c r="G164" s="1" t="str">
        <f t="shared" si="1"/>
        <v/>
      </c>
    </row>
    <row r="165" ht="14.25" hidden="1" customHeight="1">
      <c r="A165" s="5">
        <v>42738.0</v>
      </c>
      <c r="B165" s="5" t="s">
        <v>173</v>
      </c>
      <c r="C165" s="48">
        <v>503.0</v>
      </c>
      <c r="D165" s="48" t="s">
        <v>144</v>
      </c>
      <c r="E165" s="48">
        <v>84745.16</v>
      </c>
      <c r="F165" s="1" t="str">
        <f t="shared" si="2"/>
        <v/>
      </c>
      <c r="G165" s="1" t="str">
        <f t="shared" si="1"/>
        <v/>
      </c>
    </row>
    <row r="166" ht="14.25" hidden="1" customHeight="1">
      <c r="A166" s="5">
        <v>42767.0</v>
      </c>
      <c r="B166" s="5" t="s">
        <v>172</v>
      </c>
      <c r="C166" s="48" t="s">
        <v>144</v>
      </c>
      <c r="D166" s="48">
        <v>7.2</v>
      </c>
      <c r="E166" s="48">
        <v>84752.36</v>
      </c>
      <c r="F166" s="1" t="str">
        <f t="shared" si="2"/>
        <v/>
      </c>
      <c r="G166" s="1" t="str">
        <f t="shared" si="1"/>
        <v/>
      </c>
    </row>
    <row r="167" ht="14.25" customHeight="1">
      <c r="A167" s="5">
        <v>42776.0</v>
      </c>
      <c r="B167" s="5" t="s">
        <v>171</v>
      </c>
      <c r="C167" s="48">
        <v>2500.0</v>
      </c>
      <c r="D167" s="48" t="s">
        <v>144</v>
      </c>
      <c r="E167" s="48">
        <v>82252.36</v>
      </c>
      <c r="F167" s="1" t="str">
        <f t="shared" si="2"/>
        <v/>
      </c>
      <c r="G167" s="1" t="str">
        <f t="shared" si="1"/>
        <v>drawdown</v>
      </c>
    </row>
    <row r="168" ht="14.25" hidden="1" customHeight="1">
      <c r="A168" s="5">
        <v>42779.0</v>
      </c>
      <c r="B168" s="5" t="s">
        <v>170</v>
      </c>
      <c r="C168" s="48">
        <v>503.0</v>
      </c>
      <c r="D168" s="48" t="s">
        <v>144</v>
      </c>
      <c r="E168" s="48">
        <v>81749.36</v>
      </c>
      <c r="F168" s="1" t="str">
        <f t="shared" si="2"/>
        <v/>
      </c>
      <c r="G168" s="1" t="str">
        <f t="shared" si="1"/>
        <v/>
      </c>
    </row>
    <row r="169" ht="14.25" hidden="1" customHeight="1">
      <c r="A169" s="5">
        <v>42795.0</v>
      </c>
      <c r="B169" s="5" t="s">
        <v>153</v>
      </c>
      <c r="C169" s="48">
        <v>285.0</v>
      </c>
      <c r="D169" s="48" t="s">
        <v>144</v>
      </c>
      <c r="E169" s="48">
        <v>81470.71</v>
      </c>
      <c r="F169" s="1" t="str">
        <f t="shared" si="2"/>
        <v/>
      </c>
      <c r="G169" s="1" t="str">
        <f t="shared" si="1"/>
        <v/>
      </c>
    </row>
    <row r="170" ht="14.25" hidden="1" customHeight="1">
      <c r="A170" s="5">
        <v>42795.0</v>
      </c>
      <c r="B170" s="5" t="s">
        <v>169</v>
      </c>
      <c r="C170" s="48" t="s">
        <v>144</v>
      </c>
      <c r="D170" s="48">
        <v>6.35</v>
      </c>
      <c r="E170" s="48">
        <v>81755.71</v>
      </c>
      <c r="F170" s="1" t="str">
        <f t="shared" si="2"/>
        <v/>
      </c>
      <c r="G170" s="1" t="str">
        <f t="shared" si="1"/>
        <v/>
      </c>
    </row>
    <row r="171" ht="14.25" hidden="1" customHeight="1">
      <c r="A171" s="5">
        <v>42804.0</v>
      </c>
      <c r="B171" s="5" t="s">
        <v>168</v>
      </c>
      <c r="C171" s="48">
        <v>503.0</v>
      </c>
      <c r="D171" s="48" t="s">
        <v>144</v>
      </c>
      <c r="E171" s="48">
        <v>80967.71</v>
      </c>
      <c r="F171" s="1" t="str">
        <f t="shared" si="2"/>
        <v/>
      </c>
      <c r="G171" s="1" t="str">
        <f t="shared" si="1"/>
        <v/>
      </c>
    </row>
    <row r="172" ht="14.25" hidden="1" customHeight="1">
      <c r="A172" s="5">
        <v>42821.0</v>
      </c>
      <c r="B172" s="5" t="s">
        <v>167</v>
      </c>
      <c r="C172" s="48" t="s">
        <v>144</v>
      </c>
      <c r="D172" s="48">
        <v>20202.0</v>
      </c>
      <c r="E172" s="48">
        <v>101169.71</v>
      </c>
      <c r="F172" s="1" t="str">
        <f t="shared" si="2"/>
        <v/>
      </c>
      <c r="G172" s="1" t="str">
        <f t="shared" si="1"/>
        <v/>
      </c>
    </row>
    <row r="173" ht="14.25" hidden="1" customHeight="1">
      <c r="A173" s="5">
        <v>42822.0</v>
      </c>
      <c r="B173" s="5" t="s">
        <v>165</v>
      </c>
      <c r="C173" s="48" t="s">
        <v>144</v>
      </c>
      <c r="D173" s="48">
        <v>10450.0</v>
      </c>
      <c r="E173" s="48">
        <v>125294.71</v>
      </c>
      <c r="F173" s="1" t="str">
        <f t="shared" si="2"/>
        <v/>
      </c>
      <c r="G173" s="1" t="str">
        <f t="shared" si="1"/>
        <v/>
      </c>
    </row>
    <row r="174" ht="14.25" hidden="1" customHeight="1">
      <c r="A174" s="5">
        <v>42822.0</v>
      </c>
      <c r="B174" s="5" t="s">
        <v>166</v>
      </c>
      <c r="C174" s="48" t="s">
        <v>144</v>
      </c>
      <c r="D174" s="48">
        <v>13675.0</v>
      </c>
      <c r="E174" s="48">
        <v>114844.71</v>
      </c>
      <c r="F174" s="1" t="str">
        <f t="shared" si="2"/>
        <v/>
      </c>
      <c r="G174" s="1" t="str">
        <f t="shared" si="1"/>
        <v/>
      </c>
    </row>
    <row r="175" ht="14.25" hidden="1" customHeight="1">
      <c r="A175" s="5">
        <v>42826.0</v>
      </c>
      <c r="B175" s="5" t="s">
        <v>164</v>
      </c>
      <c r="C175" s="48" t="s">
        <v>144</v>
      </c>
      <c r="D175" s="48">
        <v>7.43</v>
      </c>
      <c r="E175" s="48">
        <v>125302.14</v>
      </c>
      <c r="F175" s="1" t="str">
        <f t="shared" si="2"/>
        <v/>
      </c>
      <c r="G175" s="1" t="str">
        <f t="shared" si="1"/>
        <v/>
      </c>
    </row>
    <row r="176" ht="14.25" hidden="1" customHeight="1">
      <c r="A176" s="5">
        <v>42828.0</v>
      </c>
      <c r="B176" s="5" t="s">
        <v>161</v>
      </c>
      <c r="C176" s="48" t="s">
        <v>144</v>
      </c>
      <c r="D176" s="48">
        <v>71.0</v>
      </c>
      <c r="E176" s="48">
        <v>122645.14</v>
      </c>
      <c r="F176" s="1" t="str">
        <f t="shared" si="2"/>
        <v/>
      </c>
      <c r="G176" s="1" t="str">
        <f t="shared" si="1"/>
        <v/>
      </c>
    </row>
    <row r="177" ht="14.25" hidden="1" customHeight="1">
      <c r="A177" s="5">
        <v>42828.0</v>
      </c>
      <c r="B177" s="5" t="s">
        <v>162</v>
      </c>
      <c r="C177" s="48" t="s">
        <v>144</v>
      </c>
      <c r="D177" s="48">
        <v>6772.0</v>
      </c>
      <c r="E177" s="48">
        <v>122574.14</v>
      </c>
      <c r="F177" s="1" t="str">
        <f t="shared" si="2"/>
        <v/>
      </c>
      <c r="G177" s="1" t="str">
        <f t="shared" si="1"/>
        <v/>
      </c>
    </row>
    <row r="178" ht="14.25" hidden="1" customHeight="1">
      <c r="A178" s="5">
        <v>42828.0</v>
      </c>
      <c r="B178" s="5" t="s">
        <v>163</v>
      </c>
      <c r="C178" s="48">
        <v>1500.0</v>
      </c>
      <c r="D178" s="48" t="s">
        <v>144</v>
      </c>
      <c r="E178" s="48">
        <v>115802.14</v>
      </c>
      <c r="F178" s="1" t="str">
        <f t="shared" si="2"/>
        <v/>
      </c>
      <c r="G178" s="1" t="str">
        <f t="shared" si="1"/>
        <v/>
      </c>
    </row>
    <row r="179" ht="14.25" customHeight="1">
      <c r="A179" s="5">
        <v>42828.0</v>
      </c>
      <c r="B179" s="5" t="s">
        <v>159</v>
      </c>
      <c r="C179" s="48">
        <v>8000.0</v>
      </c>
      <c r="D179" s="48" t="s">
        <v>144</v>
      </c>
      <c r="E179" s="48">
        <v>117302.14</v>
      </c>
      <c r="F179" s="1" t="str">
        <f t="shared" si="2"/>
        <v/>
      </c>
      <c r="G179" s="1" t="str">
        <f t="shared" si="1"/>
        <v>drawdown</v>
      </c>
    </row>
    <row r="180" ht="14.25" hidden="1" customHeight="1">
      <c r="A180" s="5">
        <v>42829.0</v>
      </c>
      <c r="B180" s="5" t="s">
        <v>160</v>
      </c>
      <c r="C180" s="48" t="s">
        <v>144</v>
      </c>
      <c r="D180" s="48">
        <v>6900.0</v>
      </c>
      <c r="E180" s="48">
        <v>129545.14</v>
      </c>
      <c r="F180" s="1" t="str">
        <f t="shared" si="2"/>
        <v/>
      </c>
      <c r="G180" s="1" t="str">
        <f t="shared" si="1"/>
        <v/>
      </c>
    </row>
    <row r="181" ht="14.25" customHeight="1">
      <c r="A181" s="5">
        <v>42831.0</v>
      </c>
      <c r="B181" s="5" t="s">
        <v>159</v>
      </c>
      <c r="C181" s="48">
        <v>15000.0</v>
      </c>
      <c r="D181" s="48" t="s">
        <v>144</v>
      </c>
      <c r="E181" s="48">
        <v>114545.14</v>
      </c>
      <c r="F181" s="1" t="str">
        <f t="shared" si="2"/>
        <v/>
      </c>
      <c r="G181" s="1" t="str">
        <f t="shared" si="1"/>
        <v>drawdown</v>
      </c>
    </row>
    <row r="182" ht="14.25" hidden="1" customHeight="1">
      <c r="A182" s="5">
        <v>42838.0</v>
      </c>
      <c r="B182" s="5" t="s">
        <v>158</v>
      </c>
      <c r="C182" s="48">
        <v>2000.0</v>
      </c>
      <c r="D182" s="48" t="s">
        <v>144</v>
      </c>
      <c r="E182" s="48">
        <v>112545.14</v>
      </c>
      <c r="F182" s="1" t="str">
        <f t="shared" si="2"/>
        <v/>
      </c>
      <c r="G182" s="1" t="str">
        <f t="shared" si="1"/>
        <v/>
      </c>
    </row>
    <row r="183" ht="14.25" hidden="1" customHeight="1">
      <c r="A183" s="5">
        <v>42843.0</v>
      </c>
      <c r="B183" s="5" t="s">
        <v>157</v>
      </c>
      <c r="C183" s="48">
        <v>357.5</v>
      </c>
      <c r="D183" s="48" t="s">
        <v>144</v>
      </c>
      <c r="E183" s="48">
        <v>112187.64</v>
      </c>
      <c r="F183" s="1" t="str">
        <f t="shared" si="2"/>
        <v/>
      </c>
      <c r="G183" s="1" t="str">
        <f t="shared" si="1"/>
        <v/>
      </c>
    </row>
    <row r="184" ht="14.25" hidden="1" customHeight="1">
      <c r="A184" s="5">
        <v>42856.0</v>
      </c>
      <c r="B184" s="5" t="s">
        <v>156</v>
      </c>
      <c r="C184" s="48" t="s">
        <v>144</v>
      </c>
      <c r="D184" s="48">
        <v>9.48</v>
      </c>
      <c r="E184" s="48">
        <v>112197.12</v>
      </c>
      <c r="F184" s="1" t="str">
        <f t="shared" si="2"/>
        <v/>
      </c>
      <c r="G184" s="1" t="str">
        <f t="shared" si="1"/>
        <v/>
      </c>
    </row>
    <row r="185" ht="14.25" hidden="1" customHeight="1">
      <c r="A185" s="5">
        <v>42866.0</v>
      </c>
      <c r="B185" s="5" t="s">
        <v>155</v>
      </c>
      <c r="C185" s="48">
        <v>4074.86</v>
      </c>
      <c r="D185" s="48" t="s">
        <v>144</v>
      </c>
      <c r="E185" s="48">
        <v>108122.26</v>
      </c>
      <c r="F185" s="1" t="str">
        <f t="shared" si="2"/>
        <v/>
      </c>
      <c r="G185" s="1" t="str">
        <f t="shared" si="1"/>
        <v/>
      </c>
    </row>
    <row r="186" ht="14.25" hidden="1" customHeight="1">
      <c r="A186" s="5">
        <v>42887.0</v>
      </c>
      <c r="B186" s="5" t="s">
        <v>153</v>
      </c>
      <c r="C186" s="48">
        <v>261.25</v>
      </c>
      <c r="D186" s="48" t="s">
        <v>144</v>
      </c>
      <c r="E186" s="48">
        <v>107870.3</v>
      </c>
      <c r="F186" s="1" t="str">
        <f t="shared" si="2"/>
        <v/>
      </c>
      <c r="G186" s="1" t="str">
        <f t="shared" si="1"/>
        <v/>
      </c>
    </row>
    <row r="187" ht="14.25" hidden="1" customHeight="1">
      <c r="A187" s="5">
        <v>42887.0</v>
      </c>
      <c r="B187" s="5" t="s">
        <v>154</v>
      </c>
      <c r="C187" s="48" t="s">
        <v>144</v>
      </c>
      <c r="D187" s="48">
        <v>9.29</v>
      </c>
      <c r="E187" s="48">
        <v>108131.55</v>
      </c>
      <c r="F187" s="1" t="str">
        <f t="shared" si="2"/>
        <v/>
      </c>
      <c r="G187" s="1" t="str">
        <f t="shared" si="1"/>
        <v/>
      </c>
    </row>
    <row r="188" ht="14.25" hidden="1" customHeight="1">
      <c r="A188" s="5">
        <v>42917.0</v>
      </c>
      <c r="B188" s="5" t="s">
        <v>152</v>
      </c>
      <c r="C188" s="48" t="s">
        <v>144</v>
      </c>
      <c r="D188" s="48">
        <v>8.87</v>
      </c>
      <c r="E188" s="48">
        <v>107879.17</v>
      </c>
      <c r="F188" s="1" t="str">
        <f t="shared" si="2"/>
        <v/>
      </c>
      <c r="G188" s="1" t="str">
        <f t="shared" si="1"/>
        <v/>
      </c>
    </row>
    <row r="189" ht="14.25" hidden="1" customHeight="1">
      <c r="A189" s="5">
        <v>42948.0</v>
      </c>
      <c r="B189" s="5" t="s">
        <v>151</v>
      </c>
      <c r="C189" s="48" t="s">
        <v>144</v>
      </c>
      <c r="D189" s="48">
        <v>9.16</v>
      </c>
      <c r="E189" s="48">
        <v>107888.33</v>
      </c>
      <c r="F189" s="1" t="str">
        <f t="shared" si="2"/>
        <v/>
      </c>
      <c r="G189" s="1" t="str">
        <f t="shared" si="1"/>
        <v/>
      </c>
    </row>
    <row r="190" ht="14.25" hidden="1" customHeight="1">
      <c r="A190" s="5">
        <v>42979.0</v>
      </c>
      <c r="B190" s="5" t="s">
        <v>143</v>
      </c>
      <c r="C190" s="48">
        <v>261.25</v>
      </c>
      <c r="D190" s="48" t="s">
        <v>144</v>
      </c>
      <c r="E190" s="48">
        <v>107636.24</v>
      </c>
      <c r="F190" s="1" t="str">
        <f t="shared" si="2"/>
        <v/>
      </c>
      <c r="G190" s="1" t="str">
        <f t="shared" si="1"/>
        <v/>
      </c>
    </row>
    <row r="191" ht="14.25" hidden="1" customHeight="1">
      <c r="A191" s="5">
        <v>42979.0</v>
      </c>
      <c r="B191" s="5" t="s">
        <v>150</v>
      </c>
      <c r="C191" s="48" t="s">
        <v>144</v>
      </c>
      <c r="D191" s="48">
        <v>9.16</v>
      </c>
      <c r="E191" s="48">
        <v>107897.49</v>
      </c>
      <c r="F191" s="1" t="str">
        <f t="shared" si="2"/>
        <v/>
      </c>
      <c r="G191" s="1" t="str">
        <f t="shared" si="1"/>
        <v/>
      </c>
    </row>
    <row r="192" ht="14.25" hidden="1" customHeight="1">
      <c r="A192" s="5">
        <v>43009.0</v>
      </c>
      <c r="B192" s="5" t="s">
        <v>149</v>
      </c>
      <c r="C192" s="48" t="s">
        <v>144</v>
      </c>
      <c r="D192" s="48">
        <v>8.85</v>
      </c>
      <c r="E192" s="48">
        <v>107645.09</v>
      </c>
      <c r="F192" s="1" t="str">
        <f t="shared" si="2"/>
        <v/>
      </c>
      <c r="G192" s="1" t="str">
        <f t="shared" si="1"/>
        <v/>
      </c>
    </row>
    <row r="193" ht="14.25" customHeight="1">
      <c r="A193" s="5">
        <v>43027.0</v>
      </c>
      <c r="B193" s="5" t="s">
        <v>148</v>
      </c>
      <c r="C193" s="48">
        <v>2500.0</v>
      </c>
      <c r="D193" s="48" t="s">
        <v>144</v>
      </c>
      <c r="E193" s="48">
        <v>105145.09</v>
      </c>
      <c r="F193" s="1" t="str">
        <f t="shared" si="2"/>
        <v/>
      </c>
      <c r="G193" s="1" t="str">
        <f t="shared" si="1"/>
        <v>drawdown</v>
      </c>
    </row>
    <row r="194" ht="14.25" hidden="1" customHeight="1">
      <c r="A194" s="5">
        <v>43040.0</v>
      </c>
      <c r="B194" s="5" t="s">
        <v>147</v>
      </c>
      <c r="C194" s="48" t="s">
        <v>144</v>
      </c>
      <c r="D194" s="48">
        <v>9.05</v>
      </c>
      <c r="E194" s="48">
        <v>105154.14</v>
      </c>
      <c r="F194" s="1" t="str">
        <f t="shared" si="2"/>
        <v/>
      </c>
      <c r="G194" s="1" t="str">
        <f t="shared" si="1"/>
        <v/>
      </c>
    </row>
    <row r="195" ht="14.25" hidden="1" customHeight="1">
      <c r="A195" s="5">
        <v>43046.0</v>
      </c>
      <c r="B195" s="5" t="s">
        <v>146</v>
      </c>
      <c r="C195" s="48">
        <v>535.2</v>
      </c>
      <c r="D195" s="48" t="s">
        <v>144</v>
      </c>
      <c r="E195" s="48">
        <v>104618.94</v>
      </c>
      <c r="F195" s="1" t="str">
        <f t="shared" si="2"/>
        <v/>
      </c>
      <c r="G195" s="1" t="str">
        <f t="shared" si="1"/>
        <v/>
      </c>
    </row>
    <row r="196" ht="14.25" hidden="1" customHeight="1">
      <c r="A196" s="5">
        <v>43070.0</v>
      </c>
      <c r="B196" s="5" t="s">
        <v>143</v>
      </c>
      <c r="C196" s="48">
        <v>261.25</v>
      </c>
      <c r="D196" s="48" t="s">
        <v>144</v>
      </c>
      <c r="E196" s="48">
        <v>104366.3</v>
      </c>
      <c r="F196" s="1" t="str">
        <f t="shared" si="2"/>
        <v/>
      </c>
      <c r="G196" s="1" t="str">
        <f t="shared" si="1"/>
        <v/>
      </c>
    </row>
    <row r="197" ht="14.25" hidden="1" customHeight="1">
      <c r="A197" s="5">
        <v>43070.0</v>
      </c>
      <c r="B197" s="5" t="s">
        <v>145</v>
      </c>
      <c r="C197" s="48" t="s">
        <v>144</v>
      </c>
      <c r="D197" s="48">
        <v>8.61</v>
      </c>
      <c r="E197" s="48">
        <v>104627.55</v>
      </c>
      <c r="F197" s="1" t="str">
        <f t="shared" si="2"/>
        <v/>
      </c>
      <c r="G197" s="1" t="str">
        <f t="shared" si="1"/>
        <v/>
      </c>
    </row>
    <row r="198" ht="14.25" hidden="1" customHeight="1">
      <c r="A198" s="5">
        <v>43102.0</v>
      </c>
      <c r="B198" s="5" t="s">
        <v>222</v>
      </c>
      <c r="C198" s="48">
        <v>0.0</v>
      </c>
      <c r="D198" s="48">
        <v>104369.73</v>
      </c>
      <c r="E198" s="48">
        <v>104369.73</v>
      </c>
      <c r="F198" s="1" t="str">
        <f t="shared" si="2"/>
        <v/>
      </c>
      <c r="G198" s="1" t="str">
        <f t="shared" si="1"/>
        <v/>
      </c>
    </row>
    <row r="199" ht="14.25" hidden="1" customHeight="1">
      <c r="A199" s="5">
        <v>43160.0</v>
      </c>
      <c r="B199" s="5" t="s">
        <v>223</v>
      </c>
      <c r="C199" s="48">
        <v>261.25</v>
      </c>
      <c r="D199" s="48">
        <v>0.0</v>
      </c>
      <c r="E199" s="48">
        <v>104108.48</v>
      </c>
      <c r="F199" s="1" t="str">
        <f t="shared" si="2"/>
        <v/>
      </c>
      <c r="G199" s="1" t="str">
        <f t="shared" si="1"/>
        <v/>
      </c>
    </row>
    <row r="200" ht="14.25" hidden="1" customHeight="1">
      <c r="A200" s="5">
        <v>43193.0</v>
      </c>
      <c r="B200" s="5" t="s">
        <v>224</v>
      </c>
      <c r="C200" s="48">
        <v>952.54</v>
      </c>
      <c r="D200" s="48">
        <v>0.0</v>
      </c>
      <c r="E200" s="48">
        <v>103155.94</v>
      </c>
      <c r="F200" s="1" t="str">
        <f t="shared" si="2"/>
        <v/>
      </c>
      <c r="G200" s="1" t="str">
        <f t="shared" si="1"/>
        <v/>
      </c>
    </row>
    <row r="201" ht="14.25" hidden="1" customHeight="1">
      <c r="A201" s="5">
        <v>43193.0</v>
      </c>
      <c r="B201" s="5" t="s">
        <v>225</v>
      </c>
      <c r="C201" s="48">
        <v>1500.0</v>
      </c>
      <c r="D201" s="48">
        <v>0.0</v>
      </c>
      <c r="E201" s="48">
        <v>101655.94</v>
      </c>
      <c r="F201" s="1" t="str">
        <f t="shared" si="2"/>
        <v/>
      </c>
      <c r="G201" s="1" t="str">
        <f t="shared" si="1"/>
        <v/>
      </c>
    </row>
    <row r="202" ht="14.25" hidden="1" customHeight="1">
      <c r="A202" s="5">
        <v>43193.0</v>
      </c>
      <c r="B202" s="5" t="s">
        <v>226</v>
      </c>
      <c r="C202" s="48">
        <v>74250.0</v>
      </c>
      <c r="D202" s="48">
        <v>0.0</v>
      </c>
      <c r="E202" s="48">
        <v>27405.94</v>
      </c>
      <c r="F202" s="1" t="str">
        <f t="shared" si="2"/>
        <v/>
      </c>
      <c r="G202" s="1" t="str">
        <f t="shared" si="1"/>
        <v/>
      </c>
    </row>
    <row r="203" ht="14.25" customHeight="1">
      <c r="A203" s="5">
        <v>43193.0</v>
      </c>
      <c r="B203" s="5" t="s">
        <v>227</v>
      </c>
      <c r="C203" s="48">
        <v>9000.46</v>
      </c>
      <c r="D203" s="48">
        <v>0.0</v>
      </c>
      <c r="E203" s="48">
        <v>18405.48</v>
      </c>
      <c r="F203" s="1" t="str">
        <f t="shared" si="2"/>
        <v/>
      </c>
      <c r="G203" s="1" t="str">
        <f t="shared" si="1"/>
        <v>drawdown</v>
      </c>
    </row>
    <row r="204" ht="14.25" hidden="1" customHeight="1">
      <c r="A204" s="5">
        <v>43194.0</v>
      </c>
      <c r="B204" s="5" t="s">
        <v>228</v>
      </c>
      <c r="C204" s="48">
        <v>0.0</v>
      </c>
      <c r="D204" s="48">
        <v>20202.0</v>
      </c>
      <c r="E204" s="48">
        <v>38607.48</v>
      </c>
      <c r="F204" s="1" t="str">
        <f t="shared" si="2"/>
        <v/>
      </c>
      <c r="G204" s="1" t="str">
        <f t="shared" si="1"/>
        <v/>
      </c>
    </row>
    <row r="205" ht="14.25" hidden="1" customHeight="1">
      <c r="A205" s="5">
        <v>43194.0</v>
      </c>
      <c r="B205" s="5" t="s">
        <v>229</v>
      </c>
      <c r="C205" s="48">
        <v>0.0</v>
      </c>
      <c r="D205" s="48">
        <v>10450.0</v>
      </c>
      <c r="E205" s="48">
        <v>49057.48</v>
      </c>
      <c r="F205" s="1" t="str">
        <f t="shared" si="2"/>
        <v/>
      </c>
      <c r="G205" s="1" t="str">
        <f t="shared" si="1"/>
        <v/>
      </c>
    </row>
    <row r="206" ht="14.25" hidden="1" customHeight="1">
      <c r="A206" s="5">
        <v>43194.0</v>
      </c>
      <c r="B206" s="5" t="s">
        <v>230</v>
      </c>
      <c r="C206" s="48">
        <v>0.0</v>
      </c>
      <c r="D206" s="48">
        <v>6900.0</v>
      </c>
      <c r="E206" s="48">
        <v>55957.48</v>
      </c>
      <c r="F206" s="1" t="str">
        <f t="shared" si="2"/>
        <v/>
      </c>
      <c r="G206" s="1" t="str">
        <f t="shared" si="1"/>
        <v/>
      </c>
    </row>
    <row r="207" ht="14.25" hidden="1" customHeight="1">
      <c r="A207" s="5">
        <v>43194.0</v>
      </c>
      <c r="B207" s="5" t="s">
        <v>231</v>
      </c>
      <c r="C207" s="48">
        <v>0.0</v>
      </c>
      <c r="D207" s="48">
        <v>4876.0</v>
      </c>
      <c r="E207" s="48">
        <v>60833.48</v>
      </c>
      <c r="F207" s="1" t="str">
        <f t="shared" si="2"/>
        <v/>
      </c>
      <c r="G207" s="1" t="str">
        <f t="shared" si="1"/>
        <v/>
      </c>
    </row>
    <row r="208" ht="14.25" hidden="1" customHeight="1">
      <c r="A208" s="5">
        <v>43194.0</v>
      </c>
      <c r="B208" s="5" t="s">
        <v>232</v>
      </c>
      <c r="C208" s="48">
        <v>0.0</v>
      </c>
      <c r="D208" s="48">
        <v>13675.0</v>
      </c>
      <c r="E208" s="48">
        <v>74508.48</v>
      </c>
      <c r="F208" s="1" t="str">
        <f t="shared" si="2"/>
        <v/>
      </c>
      <c r="G208" s="1" t="str">
        <f t="shared" si="1"/>
        <v/>
      </c>
    </row>
    <row r="209" ht="14.25" hidden="1" customHeight="1">
      <c r="A209" s="5">
        <v>43195.0</v>
      </c>
      <c r="B209" s="5" t="s">
        <v>228</v>
      </c>
      <c r="C209" s="48">
        <v>0.0</v>
      </c>
      <c r="D209" s="48">
        <v>19929.0</v>
      </c>
      <c r="E209" s="48">
        <v>94437.48</v>
      </c>
      <c r="F209" s="1" t="str">
        <f t="shared" si="2"/>
        <v/>
      </c>
      <c r="G209" s="1" t="str">
        <f t="shared" si="1"/>
        <v/>
      </c>
    </row>
    <row r="210" ht="14.25" hidden="1" customHeight="1">
      <c r="A210" s="5">
        <v>43228.0</v>
      </c>
      <c r="B210" s="5" t="s">
        <v>233</v>
      </c>
      <c r="C210" s="48">
        <v>528.0</v>
      </c>
      <c r="D210" s="48">
        <v>0.0</v>
      </c>
      <c r="E210" s="48">
        <v>93909.48</v>
      </c>
      <c r="F210" s="1" t="str">
        <f t="shared" si="2"/>
        <v/>
      </c>
      <c r="G210" s="1" t="str">
        <f t="shared" si="1"/>
        <v/>
      </c>
    </row>
    <row r="211" ht="14.25" hidden="1" customHeight="1">
      <c r="A211" s="5">
        <v>43229.0</v>
      </c>
      <c r="B211" s="5" t="s">
        <v>234</v>
      </c>
      <c r="C211" s="48">
        <v>4277.6</v>
      </c>
      <c r="D211" s="48">
        <v>0.0</v>
      </c>
      <c r="E211" s="48">
        <v>89631.88</v>
      </c>
      <c r="F211" s="1" t="str">
        <f t="shared" si="2"/>
        <v/>
      </c>
      <c r="G211" s="1" t="str">
        <f t="shared" si="1"/>
        <v/>
      </c>
    </row>
    <row r="212" ht="14.25" customHeight="1">
      <c r="A212" s="5">
        <v>43229.0</v>
      </c>
      <c r="B212" s="5" t="s">
        <v>235</v>
      </c>
      <c r="C212" s="48">
        <v>10000.4</v>
      </c>
      <c r="D212" s="48">
        <v>0.0</v>
      </c>
      <c r="E212" s="48">
        <v>79631.48</v>
      </c>
      <c r="F212" s="1" t="str">
        <f t="shared" si="2"/>
        <v/>
      </c>
      <c r="G212" s="1" t="str">
        <f t="shared" si="1"/>
        <v>drawdown</v>
      </c>
    </row>
    <row r="213" ht="14.25" hidden="1" customHeight="1">
      <c r="A213" s="5">
        <v>43244.0</v>
      </c>
      <c r="B213" s="5" t="s">
        <v>236</v>
      </c>
      <c r="C213" s="48">
        <v>195.0</v>
      </c>
      <c r="D213" s="48">
        <v>0.0</v>
      </c>
      <c r="E213" s="48">
        <v>79436.48</v>
      </c>
      <c r="F213" s="1" t="str">
        <f t="shared" si="2"/>
        <v/>
      </c>
      <c r="G213" s="1" t="str">
        <f t="shared" si="1"/>
        <v/>
      </c>
    </row>
    <row r="214" ht="14.25" hidden="1" customHeight="1">
      <c r="A214" s="5">
        <v>43256.0</v>
      </c>
      <c r="B214" s="5" t="s">
        <v>237</v>
      </c>
      <c r="C214" s="48">
        <v>261.25</v>
      </c>
      <c r="D214" s="48">
        <v>0.0</v>
      </c>
      <c r="E214" s="48">
        <v>79175.23</v>
      </c>
      <c r="F214" s="1" t="str">
        <f t="shared" si="2"/>
        <v/>
      </c>
      <c r="G214" s="1" t="str">
        <f t="shared" si="1"/>
        <v/>
      </c>
    </row>
    <row r="215" ht="14.25" customHeight="1">
      <c r="A215" s="5">
        <v>43308.0</v>
      </c>
      <c r="B215" s="5" t="s">
        <v>238</v>
      </c>
      <c r="C215" s="48">
        <v>2500.0</v>
      </c>
      <c r="D215" s="48">
        <v>0.0</v>
      </c>
      <c r="E215" s="48">
        <v>76675.23</v>
      </c>
      <c r="F215" s="1" t="str">
        <f t="shared" si="2"/>
        <v/>
      </c>
      <c r="G215" s="1" t="str">
        <f t="shared" si="1"/>
        <v>drawdown</v>
      </c>
    </row>
    <row r="216" ht="14.25" hidden="1" customHeight="1">
      <c r="A216" s="5">
        <v>43346.0</v>
      </c>
      <c r="B216" s="5" t="s">
        <v>239</v>
      </c>
      <c r="C216" s="48">
        <v>261.25</v>
      </c>
      <c r="D216" s="48">
        <v>0.0</v>
      </c>
      <c r="E216" s="48">
        <v>76413.98</v>
      </c>
      <c r="F216" s="1" t="str">
        <f t="shared" si="2"/>
        <v/>
      </c>
      <c r="G216" s="1" t="str">
        <f t="shared" si="1"/>
        <v/>
      </c>
    </row>
    <row r="217" ht="14.25" customHeight="1">
      <c r="A217" s="5">
        <v>43391.0</v>
      </c>
      <c r="B217" s="5" t="s">
        <v>240</v>
      </c>
      <c r="C217" s="48">
        <v>2500.0</v>
      </c>
      <c r="D217" s="48">
        <v>0.0</v>
      </c>
      <c r="E217" s="48">
        <v>73913.98</v>
      </c>
      <c r="F217" s="1" t="str">
        <f t="shared" si="2"/>
        <v/>
      </c>
      <c r="G217" s="1" t="str">
        <f t="shared" si="1"/>
        <v>drawdown</v>
      </c>
    </row>
    <row r="218" ht="14.25" hidden="1" customHeight="1">
      <c r="A218" s="5">
        <v>43439.0</v>
      </c>
      <c r="B218" s="5" t="s">
        <v>241</v>
      </c>
      <c r="C218" s="48">
        <v>261.25</v>
      </c>
      <c r="D218" s="48">
        <v>0.0</v>
      </c>
      <c r="E218" s="48">
        <v>73652.73</v>
      </c>
      <c r="F218" s="1" t="str">
        <f t="shared" si="2"/>
        <v/>
      </c>
      <c r="G218" s="1" t="str">
        <f t="shared" si="1"/>
        <v/>
      </c>
    </row>
    <row r="219" ht="14.25" customHeight="1">
      <c r="A219" s="5">
        <v>43441.0</v>
      </c>
      <c r="B219" s="5" t="s">
        <v>242</v>
      </c>
      <c r="C219" s="48">
        <v>2500.0</v>
      </c>
      <c r="D219" s="48">
        <v>0.0</v>
      </c>
      <c r="E219" s="48">
        <v>71152.73</v>
      </c>
      <c r="F219" s="1" t="str">
        <f t="shared" si="2"/>
        <v/>
      </c>
      <c r="G219" s="1" t="str">
        <f t="shared" si="1"/>
        <v>drawdown</v>
      </c>
    </row>
    <row r="220" ht="14.25" customHeight="1">
      <c r="A220" s="5">
        <v>43487.0</v>
      </c>
      <c r="B220" s="5" t="s">
        <v>242</v>
      </c>
      <c r="C220" s="48">
        <v>2500.0</v>
      </c>
      <c r="D220" s="48">
        <v>0.0</v>
      </c>
      <c r="E220" s="48">
        <v>68652.73</v>
      </c>
      <c r="F220" s="1" t="str">
        <f t="shared" si="2"/>
        <v/>
      </c>
      <c r="G220" s="1" t="str">
        <f t="shared" si="1"/>
        <v>drawdown</v>
      </c>
    </row>
    <row r="221" ht="14.25" hidden="1" customHeight="1">
      <c r="A221" s="5">
        <v>43530.0</v>
      </c>
      <c r="B221" s="5" t="s">
        <v>243</v>
      </c>
      <c r="C221" s="48">
        <v>261.25</v>
      </c>
      <c r="D221" s="48">
        <v>0.0</v>
      </c>
      <c r="E221" s="48">
        <v>68391.48</v>
      </c>
      <c r="F221" s="1" t="str">
        <f t="shared" si="2"/>
        <v/>
      </c>
      <c r="G221" s="1" t="str">
        <f t="shared" si="1"/>
        <v/>
      </c>
    </row>
    <row r="222" ht="14.25" hidden="1" customHeight="1">
      <c r="A222" s="5">
        <v>43535.0</v>
      </c>
      <c r="B222" s="5" t="s">
        <v>244</v>
      </c>
      <c r="C222" s="48">
        <v>1500.0</v>
      </c>
      <c r="D222" s="48">
        <v>0.0</v>
      </c>
      <c r="E222" s="48">
        <v>66891.48</v>
      </c>
      <c r="F222" s="1" t="str">
        <f t="shared" si="2"/>
        <v/>
      </c>
      <c r="G222" s="1" t="str">
        <f t="shared" si="1"/>
        <v/>
      </c>
    </row>
    <row r="223" ht="14.25" hidden="1" customHeight="1">
      <c r="A223" s="5">
        <v>43539.0</v>
      </c>
      <c r="B223" s="5" t="s">
        <v>229</v>
      </c>
      <c r="C223" s="48">
        <v>0.0</v>
      </c>
      <c r="D223" s="48">
        <v>10450.0</v>
      </c>
      <c r="E223" s="48">
        <v>77341.48</v>
      </c>
      <c r="F223" s="1" t="str">
        <f t="shared" si="2"/>
        <v/>
      </c>
      <c r="G223" s="1" t="str">
        <f t="shared" si="1"/>
        <v/>
      </c>
    </row>
    <row r="224" ht="14.25" customHeight="1">
      <c r="A224" s="5">
        <v>43550.0</v>
      </c>
      <c r="B224" s="5" t="s">
        <v>240</v>
      </c>
      <c r="C224" s="48">
        <v>7000.0</v>
      </c>
      <c r="D224" s="48">
        <v>0.0</v>
      </c>
      <c r="E224" s="48">
        <v>70341.48</v>
      </c>
      <c r="F224" s="1" t="str">
        <f t="shared" si="2"/>
        <v/>
      </c>
      <c r="G224" s="1" t="str">
        <f t="shared" si="1"/>
        <v>drawdown</v>
      </c>
    </row>
    <row r="225" ht="14.25" hidden="1" customHeight="1">
      <c r="A225" s="5">
        <v>43550.0</v>
      </c>
      <c r="B225" s="5" t="s">
        <v>245</v>
      </c>
      <c r="C225" s="48">
        <v>1573.0</v>
      </c>
      <c r="D225" s="48">
        <v>0.0</v>
      </c>
      <c r="E225" s="48">
        <v>68768.48</v>
      </c>
      <c r="F225" s="1" t="str">
        <f t="shared" si="2"/>
        <v/>
      </c>
      <c r="G225" s="1" t="str">
        <f t="shared" si="1"/>
        <v/>
      </c>
    </row>
    <row r="226" ht="14.25" hidden="1" customHeight="1">
      <c r="A226" s="5">
        <v>43550.0</v>
      </c>
      <c r="B226" s="5" t="s">
        <v>246</v>
      </c>
      <c r="C226" s="48">
        <v>0.0</v>
      </c>
      <c r="D226" s="48">
        <v>6900.0</v>
      </c>
      <c r="E226" s="48">
        <v>75668.48</v>
      </c>
      <c r="F226" s="1" t="str">
        <f t="shared" si="2"/>
        <v/>
      </c>
      <c r="G226" s="1" t="str">
        <f t="shared" si="1"/>
        <v/>
      </c>
    </row>
    <row r="227" ht="14.25" hidden="1" customHeight="1">
      <c r="A227" s="5">
        <v>43565.0</v>
      </c>
      <c r="B227" s="5" t="s">
        <v>245</v>
      </c>
      <c r="C227" s="48">
        <v>2685.8</v>
      </c>
      <c r="D227" s="48">
        <v>0.0</v>
      </c>
      <c r="E227" s="48">
        <v>72982.68</v>
      </c>
      <c r="F227" s="1" t="str">
        <f t="shared" si="2"/>
        <v/>
      </c>
      <c r="G227" s="1" t="str">
        <f t="shared" si="1"/>
        <v/>
      </c>
    </row>
    <row r="228" ht="14.25" customHeight="1">
      <c r="A228" s="5">
        <v>43565.0</v>
      </c>
      <c r="B228" s="5" t="s">
        <v>240</v>
      </c>
      <c r="C228" s="48">
        <v>6000.0</v>
      </c>
      <c r="D228" s="48">
        <v>0.0</v>
      </c>
      <c r="E228" s="48">
        <v>66982.68</v>
      </c>
      <c r="F228" s="1" t="str">
        <f t="shared" si="2"/>
        <v/>
      </c>
      <c r="G228" s="1" t="str">
        <f t="shared" si="1"/>
        <v>drawdown</v>
      </c>
    </row>
    <row r="229" ht="14.25" customHeight="1">
      <c r="A229" s="5">
        <v>43579.0</v>
      </c>
      <c r="B229" s="5" t="s">
        <v>240</v>
      </c>
      <c r="C229" s="48">
        <v>2000.0</v>
      </c>
      <c r="D229" s="48">
        <v>0.0</v>
      </c>
      <c r="E229" s="48">
        <v>64982.68</v>
      </c>
      <c r="F229" s="1" t="str">
        <f t="shared" si="2"/>
        <v/>
      </c>
      <c r="G229" s="1" t="str">
        <f t="shared" si="1"/>
        <v>drawdown</v>
      </c>
    </row>
    <row r="230" ht="14.25" hidden="1" customHeight="1">
      <c r="A230" s="5">
        <v>43592.0</v>
      </c>
      <c r="B230" s="5" t="s">
        <v>247</v>
      </c>
      <c r="C230" s="48">
        <v>19.4</v>
      </c>
      <c r="D230" s="48">
        <v>0.0</v>
      </c>
      <c r="E230" s="48">
        <v>64963.28</v>
      </c>
      <c r="F230" s="1" t="str">
        <f t="shared" si="2"/>
        <v/>
      </c>
      <c r="G230" s="1" t="str">
        <f t="shared" si="1"/>
        <v/>
      </c>
    </row>
    <row r="231" ht="14.25" hidden="1" customHeight="1">
      <c r="A231" s="5">
        <v>43607.0</v>
      </c>
      <c r="B231" s="5" t="s">
        <v>248</v>
      </c>
      <c r="C231" s="48">
        <v>30000.0</v>
      </c>
      <c r="D231" s="48">
        <v>0.0</v>
      </c>
      <c r="E231" s="48">
        <v>34963.28</v>
      </c>
      <c r="F231" s="1" t="str">
        <f t="shared" si="2"/>
        <v/>
      </c>
      <c r="G231" s="1" t="str">
        <f t="shared" si="1"/>
        <v/>
      </c>
    </row>
    <row r="232" ht="14.25" hidden="1" customHeight="1">
      <c r="A232" s="5">
        <v>43608.0</v>
      </c>
      <c r="B232" s="5" t="s">
        <v>249</v>
      </c>
      <c r="C232" s="48">
        <v>300.0</v>
      </c>
      <c r="D232" s="48">
        <v>0.0</v>
      </c>
      <c r="E232" s="48">
        <v>34663.28</v>
      </c>
      <c r="F232" s="1" t="str">
        <f t="shared" si="2"/>
        <v/>
      </c>
      <c r="G232" s="1" t="str">
        <f t="shared" si="1"/>
        <v/>
      </c>
    </row>
    <row r="233" ht="14.25" hidden="1" customHeight="1">
      <c r="A233" s="5">
        <v>43608.0</v>
      </c>
      <c r="B233" s="5" t="s">
        <v>250</v>
      </c>
      <c r="C233" s="48">
        <v>500.0</v>
      </c>
      <c r="D233" s="48">
        <v>0.0</v>
      </c>
      <c r="E233" s="48">
        <v>34163.28</v>
      </c>
      <c r="F233" s="1" t="str">
        <f t="shared" si="2"/>
        <v/>
      </c>
      <c r="G233" s="1" t="str">
        <f t="shared" si="1"/>
        <v/>
      </c>
    </row>
    <row r="234" ht="14.25" hidden="1" customHeight="1">
      <c r="A234" s="5">
        <v>43619.0</v>
      </c>
      <c r="B234" s="5" t="s">
        <v>251</v>
      </c>
      <c r="C234" s="48">
        <v>261.25</v>
      </c>
      <c r="D234" s="48">
        <v>0.0</v>
      </c>
      <c r="E234" s="48">
        <v>33902.03</v>
      </c>
      <c r="F234" s="1" t="str">
        <f t="shared" si="2"/>
        <v/>
      </c>
      <c r="G234" s="1" t="str">
        <f t="shared" si="1"/>
        <v/>
      </c>
    </row>
    <row r="235" ht="14.25" hidden="1" customHeight="1">
      <c r="A235" s="5">
        <v>43710.0</v>
      </c>
      <c r="B235" s="5" t="s">
        <v>252</v>
      </c>
      <c r="C235" s="48">
        <v>261.25</v>
      </c>
      <c r="D235" s="48">
        <v>0.0</v>
      </c>
      <c r="E235" s="48">
        <v>33640.78</v>
      </c>
      <c r="F235" s="1" t="str">
        <f t="shared" si="2"/>
        <v/>
      </c>
      <c r="G235" s="1" t="str">
        <f t="shared" si="1"/>
        <v/>
      </c>
    </row>
    <row r="236" ht="14.25" hidden="1" customHeight="1">
      <c r="A236" s="5">
        <v>43763.0</v>
      </c>
      <c r="B236" s="5" t="s">
        <v>253</v>
      </c>
      <c r="C236" s="48">
        <v>450.0</v>
      </c>
      <c r="D236" s="48">
        <v>0.0</v>
      </c>
      <c r="E236" s="48">
        <v>33190.78</v>
      </c>
      <c r="F236" s="1" t="str">
        <f t="shared" si="2"/>
        <v/>
      </c>
      <c r="G236" s="1" t="str">
        <f t="shared" si="1"/>
        <v/>
      </c>
    </row>
    <row r="237" ht="14.25" hidden="1" customHeight="1">
      <c r="A237" s="5">
        <v>43801.0</v>
      </c>
      <c r="B237" s="5" t="s">
        <v>254</v>
      </c>
      <c r="C237" s="48">
        <v>261.25</v>
      </c>
      <c r="D237" s="48">
        <v>0.0</v>
      </c>
      <c r="E237" s="48">
        <v>32929.53</v>
      </c>
      <c r="F237" s="1" t="str">
        <f t="shared" si="2"/>
        <v/>
      </c>
      <c r="G237" s="1" t="str">
        <f t="shared" si="1"/>
        <v/>
      </c>
    </row>
    <row r="238" ht="14.25" hidden="1" customHeight="1">
      <c r="A238" s="5">
        <v>43808.0</v>
      </c>
      <c r="B238" s="5" t="s">
        <v>255</v>
      </c>
      <c r="C238" s="48">
        <v>12320.0</v>
      </c>
      <c r="D238" s="48">
        <v>0.0</v>
      </c>
      <c r="E238" s="48">
        <v>20609.53</v>
      </c>
      <c r="F238" s="1" t="str">
        <f t="shared" si="2"/>
        <v/>
      </c>
      <c r="G238" s="1" t="str">
        <f t="shared" si="1"/>
        <v/>
      </c>
    </row>
    <row r="239" ht="14.25" hidden="1" customHeight="1">
      <c r="A239" s="5">
        <v>43846.0</v>
      </c>
      <c r="B239" s="5" t="s">
        <v>256</v>
      </c>
      <c r="C239" s="48">
        <v>448.0</v>
      </c>
      <c r="D239" s="48">
        <v>0.0</v>
      </c>
      <c r="E239" s="48">
        <v>20161.53</v>
      </c>
      <c r="F239" s="1" t="str">
        <f t="shared" si="2"/>
        <v/>
      </c>
      <c r="G239" s="1" t="str">
        <f t="shared" si="1"/>
        <v/>
      </c>
    </row>
    <row r="240" ht="14.25" hidden="1" customHeight="1">
      <c r="A240" s="5">
        <v>43899.0</v>
      </c>
      <c r="B240" s="5" t="s">
        <v>257</v>
      </c>
      <c r="C240" s="48">
        <v>261.25</v>
      </c>
      <c r="D240" s="48">
        <v>0.0</v>
      </c>
      <c r="E240" s="48">
        <v>19900.28</v>
      </c>
      <c r="F240" s="1" t="str">
        <f t="shared" si="2"/>
        <v/>
      </c>
      <c r="G240" s="1" t="str">
        <f t="shared" si="1"/>
        <v/>
      </c>
    </row>
    <row r="241" ht="14.25" hidden="1" customHeight="1">
      <c r="A241" s="5">
        <v>43913.0</v>
      </c>
      <c r="B241" s="5" t="s">
        <v>244</v>
      </c>
      <c r="C241" s="48">
        <v>1500.0</v>
      </c>
      <c r="D241" s="48">
        <v>0.0</v>
      </c>
      <c r="E241" s="48">
        <v>18400.28</v>
      </c>
      <c r="F241" s="1" t="str">
        <f t="shared" si="2"/>
        <v/>
      </c>
      <c r="G241" s="1" t="str">
        <f t="shared" si="1"/>
        <v/>
      </c>
    </row>
    <row r="242" ht="14.25" customHeight="1">
      <c r="A242" s="5">
        <v>43922.0</v>
      </c>
      <c r="B242" s="5" t="s">
        <v>240</v>
      </c>
      <c r="C242" s="48">
        <v>2000.0</v>
      </c>
      <c r="D242" s="48">
        <v>0.0</v>
      </c>
      <c r="E242" s="48">
        <v>16400.28</v>
      </c>
      <c r="F242" s="1" t="str">
        <f t="shared" si="2"/>
        <v/>
      </c>
      <c r="G242" s="1" t="str">
        <f t="shared" si="1"/>
        <v>drawdown</v>
      </c>
    </row>
    <row r="243" ht="14.25" hidden="1" customHeight="1">
      <c r="A243" s="5">
        <v>43923.0</v>
      </c>
      <c r="B243" s="5" t="s">
        <v>258</v>
      </c>
      <c r="C243" s="48">
        <v>0.0</v>
      </c>
      <c r="D243" s="48">
        <v>15982.08</v>
      </c>
      <c r="E243" s="48">
        <v>32382.36</v>
      </c>
      <c r="F243" s="1" t="str">
        <f t="shared" si="2"/>
        <v/>
      </c>
      <c r="G243" s="1" t="str">
        <f t="shared" si="1"/>
        <v/>
      </c>
    </row>
    <row r="244" ht="14.25" hidden="1" customHeight="1">
      <c r="A244" s="5">
        <v>43923.0</v>
      </c>
      <c r="B244" s="5" t="s">
        <v>259</v>
      </c>
      <c r="C244" s="48">
        <v>0.0</v>
      </c>
      <c r="D244" s="48">
        <v>390.97</v>
      </c>
      <c r="E244" s="48">
        <v>32773.33</v>
      </c>
      <c r="F244" s="1" t="str">
        <f t="shared" si="2"/>
        <v/>
      </c>
      <c r="G244" s="1" t="str">
        <f t="shared" si="1"/>
        <v/>
      </c>
    </row>
    <row r="245" ht="14.25" hidden="1" customHeight="1">
      <c r="A245" s="5">
        <v>43924.0</v>
      </c>
      <c r="B245" s="5" t="s">
        <v>260</v>
      </c>
      <c r="C245" s="48">
        <v>600.0</v>
      </c>
      <c r="D245" s="48">
        <v>0.0</v>
      </c>
      <c r="E245" s="48">
        <v>32173.33</v>
      </c>
      <c r="F245" s="1" t="str">
        <f t="shared" si="2"/>
        <v/>
      </c>
      <c r="G245" s="1" t="str">
        <f t="shared" si="1"/>
        <v/>
      </c>
    </row>
    <row r="246" ht="14.25" customHeight="1">
      <c r="A246" s="5">
        <v>43927.0</v>
      </c>
      <c r="B246" s="5" t="s">
        <v>240</v>
      </c>
      <c r="C246" s="48">
        <v>6000.0</v>
      </c>
      <c r="D246" s="48">
        <v>0.0</v>
      </c>
      <c r="E246" s="48">
        <v>26173.33</v>
      </c>
      <c r="F246" s="1" t="str">
        <f t="shared" si="2"/>
        <v/>
      </c>
      <c r="G246" s="1" t="str">
        <f t="shared" si="1"/>
        <v>drawdown</v>
      </c>
    </row>
    <row r="247" ht="14.25" hidden="1" customHeight="1">
      <c r="A247" s="5">
        <v>43935.0</v>
      </c>
      <c r="B247" s="5" t="s">
        <v>245</v>
      </c>
      <c r="C247" s="48">
        <v>2685.8</v>
      </c>
      <c r="D247" s="48">
        <v>0.0</v>
      </c>
      <c r="E247" s="48">
        <v>23487.53</v>
      </c>
      <c r="F247" s="1" t="str">
        <f t="shared" si="2"/>
        <v/>
      </c>
      <c r="G247" s="1" t="str">
        <f t="shared" si="1"/>
        <v/>
      </c>
    </row>
    <row r="248" ht="14.25" hidden="1" customHeight="1">
      <c r="A248" s="5">
        <v>43983.0</v>
      </c>
      <c r="B248" s="5" t="s">
        <v>261</v>
      </c>
      <c r="C248" s="48">
        <v>261.25</v>
      </c>
      <c r="D248" s="48">
        <v>0.0</v>
      </c>
      <c r="E248" s="48">
        <v>23226.28</v>
      </c>
      <c r="F248" s="1" t="str">
        <f t="shared" si="2"/>
        <v/>
      </c>
      <c r="G248" s="1" t="str">
        <f t="shared" si="1"/>
        <v/>
      </c>
    </row>
    <row r="249" ht="14.25" hidden="1" customHeight="1">
      <c r="A249" s="5">
        <v>44071.0</v>
      </c>
      <c r="B249" s="5" t="s">
        <v>262</v>
      </c>
      <c r="C249" s="48">
        <v>261.25</v>
      </c>
      <c r="D249" s="48">
        <v>0.0</v>
      </c>
      <c r="E249" s="48">
        <v>22965.03</v>
      </c>
      <c r="F249" s="1" t="str">
        <f t="shared" si="2"/>
        <v/>
      </c>
      <c r="G249" s="1" t="str">
        <f t="shared" si="1"/>
        <v/>
      </c>
    </row>
    <row r="250" ht="14.25" hidden="1" customHeight="1">
      <c r="A250" s="5">
        <v>44165.0</v>
      </c>
      <c r="B250" s="5" t="s">
        <v>263</v>
      </c>
      <c r="C250" s="48">
        <v>261.25</v>
      </c>
      <c r="D250" s="48">
        <v>0.0</v>
      </c>
      <c r="E250" s="48">
        <v>22703.78</v>
      </c>
      <c r="F250" s="1" t="str">
        <f t="shared" si="2"/>
        <v/>
      </c>
      <c r="G250" s="1" t="str">
        <f t="shared" si="1"/>
        <v/>
      </c>
    </row>
    <row r="251" ht="14.25" hidden="1" customHeight="1">
      <c r="A251" s="5">
        <v>44223.0</v>
      </c>
      <c r="B251" s="5" t="s">
        <v>264</v>
      </c>
      <c r="C251" s="48">
        <v>1500.0</v>
      </c>
      <c r="D251" s="48">
        <v>0.0</v>
      </c>
      <c r="E251" s="48">
        <v>21203.78</v>
      </c>
      <c r="F251" s="1" t="str">
        <f t="shared" si="2"/>
        <v/>
      </c>
      <c r="G251" s="1" t="str">
        <f t="shared" si="1"/>
        <v/>
      </c>
    </row>
    <row r="252" ht="14.25" hidden="1" customHeight="1">
      <c r="A252" s="5">
        <v>44256.0</v>
      </c>
      <c r="B252" s="5" t="s">
        <v>265</v>
      </c>
      <c r="C252" s="48">
        <v>0.0</v>
      </c>
      <c r="D252" s="48">
        <v>15982.08</v>
      </c>
      <c r="E252" s="48">
        <v>37185.86</v>
      </c>
      <c r="F252" s="1" t="str">
        <f t="shared" si="2"/>
        <v/>
      </c>
      <c r="G252" s="1" t="str">
        <f t="shared" si="1"/>
        <v/>
      </c>
    </row>
    <row r="253" ht="14.25" hidden="1" customHeight="1">
      <c r="A253" s="5">
        <v>44258.0</v>
      </c>
      <c r="B253" s="5" t="s">
        <v>266</v>
      </c>
      <c r="C253" s="48">
        <v>261.25</v>
      </c>
      <c r="D253" s="48">
        <v>0.0</v>
      </c>
      <c r="E253" s="48">
        <v>36924.61</v>
      </c>
      <c r="F253" s="1" t="str">
        <f t="shared" si="2"/>
        <v/>
      </c>
      <c r="G253" s="1" t="str">
        <f t="shared" si="1"/>
        <v/>
      </c>
    </row>
    <row r="254" ht="14.25" hidden="1" customHeight="1">
      <c r="A254" s="5">
        <v>44259.0</v>
      </c>
      <c r="B254" s="5" t="s">
        <v>267</v>
      </c>
      <c r="C254" s="48">
        <v>0.0</v>
      </c>
      <c r="D254" s="48">
        <v>6318.65</v>
      </c>
      <c r="E254" s="48">
        <v>43243.26</v>
      </c>
      <c r="F254" s="1" t="str">
        <f t="shared" si="2"/>
        <v/>
      </c>
      <c r="G254" s="1" t="str">
        <f t="shared" si="1"/>
        <v/>
      </c>
    </row>
    <row r="255" ht="14.25" hidden="1" customHeight="1">
      <c r="A255" s="5">
        <v>44264.0</v>
      </c>
      <c r="B255" s="5" t="s">
        <v>268</v>
      </c>
      <c r="C255" s="48">
        <v>0.0</v>
      </c>
      <c r="D255" s="48">
        <v>2821.67</v>
      </c>
      <c r="E255" s="48">
        <v>46064.93</v>
      </c>
      <c r="F255" s="1" t="str">
        <f t="shared" si="2"/>
        <v/>
      </c>
      <c r="G255" s="1" t="str">
        <f t="shared" si="1"/>
        <v/>
      </c>
    </row>
    <row r="256" ht="14.25" hidden="1" customHeight="1">
      <c r="A256" s="5">
        <v>44264.0</v>
      </c>
      <c r="B256" s="5" t="s">
        <v>269</v>
      </c>
      <c r="C256" s="48">
        <v>0.0</v>
      </c>
      <c r="D256" s="48">
        <v>2153.63</v>
      </c>
      <c r="E256" s="48">
        <v>48218.56</v>
      </c>
      <c r="F256" s="1" t="str">
        <f t="shared" si="2"/>
        <v/>
      </c>
      <c r="G256" s="1" t="str">
        <f t="shared" si="1"/>
        <v/>
      </c>
    </row>
    <row r="257" ht="14.25" customHeight="1">
      <c r="A257" s="5">
        <v>44306.0</v>
      </c>
      <c r="B257" s="5" t="s">
        <v>270</v>
      </c>
      <c r="C257" s="48">
        <v>6000.0</v>
      </c>
      <c r="D257" s="48">
        <v>0.0</v>
      </c>
      <c r="E257" s="48">
        <v>42218.56</v>
      </c>
      <c r="F257" s="1" t="str">
        <f t="shared" si="2"/>
        <v/>
      </c>
      <c r="G257" s="1" t="str">
        <f t="shared" si="1"/>
        <v>drawdown</v>
      </c>
    </row>
    <row r="258" ht="14.25" hidden="1" customHeight="1">
      <c r="A258" s="5">
        <v>44307.0</v>
      </c>
      <c r="B258" s="5" t="s">
        <v>271</v>
      </c>
      <c r="C258" s="48">
        <v>2685.26</v>
      </c>
      <c r="D258" s="48">
        <v>0.0</v>
      </c>
      <c r="E258" s="48">
        <v>39533.3</v>
      </c>
      <c r="F258" s="1" t="str">
        <f t="shared" si="2"/>
        <v/>
      </c>
      <c r="G258" s="1" t="str">
        <f t="shared" si="1"/>
        <v/>
      </c>
    </row>
    <row r="259" ht="14.25" hidden="1" customHeight="1">
      <c r="A259" s="5">
        <v>44315.0</v>
      </c>
      <c r="B259" s="5" t="s">
        <v>127</v>
      </c>
      <c r="C259" s="48">
        <v>990.0</v>
      </c>
      <c r="D259" s="48">
        <v>0.0</v>
      </c>
      <c r="E259" s="48">
        <v>185712.61</v>
      </c>
      <c r="F259" s="1" t="str">
        <f t="shared" si="2"/>
        <v/>
      </c>
    </row>
    <row r="260" ht="14.25" hidden="1" customHeight="1">
      <c r="A260" s="5">
        <v>44349.0</v>
      </c>
      <c r="B260" s="5" t="s">
        <v>272</v>
      </c>
      <c r="C260" s="48">
        <v>261.25</v>
      </c>
      <c r="D260" s="48">
        <v>0.0</v>
      </c>
      <c r="E260" s="48">
        <v>39272.05</v>
      </c>
      <c r="F260" s="1" t="str">
        <f t="shared" si="2"/>
        <v/>
      </c>
      <c r="G260" s="1" t="str">
        <f t="shared" ref="G260:G263" si="4">IF(COUNTIF(B260,"*PENSIONPRACTIT*"),"",IF(COUNTIF(B260,"*DD*"),"",IF(COUNTIF(B260,"*pensionpractitioner*"),"",IF(COUNTIF(B260,"*drawdown*"),"drawdown",IF(COUNTIF(B260,"*pension*"),"drawdown",IF(COUNTIF(B260,"*net*"),"drawdown",""))))))</f>
        <v/>
      </c>
    </row>
    <row r="261" ht="14.25" hidden="1" customHeight="1">
      <c r="A261" s="5">
        <v>44440.0</v>
      </c>
      <c r="B261" s="5" t="s">
        <v>273</v>
      </c>
      <c r="C261" s="48">
        <v>261.25</v>
      </c>
      <c r="D261" s="48">
        <v>0.0</v>
      </c>
      <c r="E261" s="48">
        <v>39010.8</v>
      </c>
      <c r="F261" s="1" t="str">
        <f t="shared" si="2"/>
        <v/>
      </c>
      <c r="G261" s="1" t="str">
        <f t="shared" si="4"/>
        <v/>
      </c>
    </row>
    <row r="262" ht="14.25" hidden="1" customHeight="1">
      <c r="A262" s="5">
        <v>44482.0</v>
      </c>
      <c r="B262" s="5" t="s">
        <v>274</v>
      </c>
      <c r="C262" s="48">
        <v>0.0</v>
      </c>
      <c r="D262" s="48">
        <v>24893.1</v>
      </c>
      <c r="E262" s="48">
        <v>63903.9</v>
      </c>
      <c r="F262" s="1" t="str">
        <f t="shared" si="2"/>
        <v/>
      </c>
      <c r="G262" s="1" t="str">
        <f t="shared" si="4"/>
        <v/>
      </c>
    </row>
    <row r="263" ht="14.25" hidden="1" customHeight="1">
      <c r="A263" s="5">
        <v>44484.0</v>
      </c>
      <c r="B263" s="5" t="s">
        <v>274</v>
      </c>
      <c r="C263" s="48">
        <v>0.0</v>
      </c>
      <c r="D263" s="48">
        <v>21054.1</v>
      </c>
      <c r="E263" s="48">
        <v>84958.0</v>
      </c>
      <c r="F263" s="1" t="str">
        <f t="shared" si="2"/>
        <v/>
      </c>
      <c r="G263" s="1" t="str">
        <f t="shared" si="4"/>
        <v/>
      </c>
    </row>
    <row r="264" ht="14.25" customHeight="1">
      <c r="A264" s="5"/>
      <c r="B264" s="5"/>
      <c r="C264" s="5"/>
      <c r="D264" s="5"/>
      <c r="E264" s="5"/>
    </row>
    <row r="265" ht="14.25" customHeight="1">
      <c r="A265" s="5"/>
      <c r="B265" s="5"/>
      <c r="C265" s="5"/>
      <c r="D265" s="5"/>
      <c r="E265" s="5"/>
    </row>
    <row r="266" ht="14.25" customHeight="1">
      <c r="A266" s="5"/>
      <c r="B266" s="5"/>
      <c r="C266" s="5"/>
      <c r="D266" s="5"/>
      <c r="E266" s="5"/>
    </row>
    <row r="267" ht="14.25" customHeight="1">
      <c r="A267" s="5"/>
      <c r="B267" s="5"/>
      <c r="C267" s="5"/>
      <c r="D267" s="5"/>
      <c r="E267" s="5"/>
    </row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autoFilter ref="$A$1:$K$263">
    <filterColumn colId="6">
      <customFilters>
        <customFilter operator="notEqual" val=" "/>
      </customFilters>
    </filterColumn>
  </autoFilter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2.29"/>
    <col customWidth="1" min="2" max="2" width="11.43"/>
    <col customWidth="1" min="3" max="3" width="12.71"/>
    <col customWidth="1" min="4" max="4" width="11.43"/>
    <col customWidth="1" min="5" max="5" width="14.43"/>
    <col customWidth="1" min="6" max="6" width="16.86"/>
    <col customWidth="1" min="7" max="14" width="8.71"/>
    <col customWidth="1" min="15" max="15" width="12.57"/>
    <col customWidth="1" min="16" max="16" width="9.0"/>
    <col customWidth="1" min="17" max="26" width="8.71"/>
  </cols>
  <sheetData>
    <row r="1" ht="14.25" customHeight="1">
      <c r="A1" s="1" t="s">
        <v>275</v>
      </c>
      <c r="B1" s="1" t="s">
        <v>276</v>
      </c>
      <c r="C1" s="51" t="s">
        <v>277</v>
      </c>
      <c r="D1" s="51" t="s">
        <v>278</v>
      </c>
      <c r="E1" s="1" t="s">
        <v>279</v>
      </c>
      <c r="F1" s="1" t="s">
        <v>280</v>
      </c>
      <c r="O1" s="1" t="s">
        <v>281</v>
      </c>
      <c r="P1" s="1" t="s">
        <v>282</v>
      </c>
    </row>
    <row r="2" ht="14.25" customHeight="1">
      <c r="A2" s="5">
        <v>41370.0</v>
      </c>
      <c r="B2" s="5">
        <v>41734.0</v>
      </c>
      <c r="C2" s="48">
        <f>Drawdown!K3</f>
        <v>27143.85</v>
      </c>
      <c r="D2" s="1">
        <f>'HMRC PAYE'!J5</f>
        <v>5641.6</v>
      </c>
      <c r="F2" s="1" t="str">
        <f>'Stacys calcs'!B5</f>
        <v>BR</v>
      </c>
      <c r="O2" s="52">
        <f>'Stacys calcs'!E5</f>
        <v>30188.31</v>
      </c>
      <c r="P2" s="1" t="str">
        <f>'Stacys calcs'!G5</f>
        <v/>
      </c>
    </row>
    <row r="3" ht="14.25" customHeight="1">
      <c r="A3" s="5">
        <v>41735.0</v>
      </c>
      <c r="B3" s="5">
        <v>42099.0</v>
      </c>
      <c r="C3" s="48">
        <f>Drawdown!K4</f>
        <v>25000</v>
      </c>
      <c r="D3" s="1">
        <f>'HMRC PAYE'!J6</f>
        <v>5533</v>
      </c>
      <c r="F3" s="1" t="str">
        <f>'Stacys calcs'!B6</f>
        <v>BR</v>
      </c>
      <c r="O3" s="52">
        <f>'Stacys calcs'!E6</f>
        <v>30180</v>
      </c>
      <c r="P3" s="1" t="str">
        <f>'Stacys calcs'!G6</f>
        <v/>
      </c>
    </row>
    <row r="4" ht="14.25" customHeight="1">
      <c r="A4" s="5">
        <v>42100.0</v>
      </c>
      <c r="B4" s="5">
        <v>42465.0</v>
      </c>
      <c r="C4" s="48">
        <f>Drawdown!K5</f>
        <v>26000</v>
      </c>
      <c r="D4" s="1">
        <f>'HMRC PAYE'!J7</f>
        <v>432.2</v>
      </c>
      <c r="F4" s="1" t="str">
        <f>'Stacys calcs'!B7</f>
        <v>424L</v>
      </c>
      <c r="O4" s="52">
        <f>'Stacys calcs'!E7</f>
        <v>45805</v>
      </c>
      <c r="P4" s="52">
        <f>'Stacys calcs'!G7</f>
        <v>30641</v>
      </c>
    </row>
    <row r="5" ht="14.25" customHeight="1">
      <c r="A5" s="5">
        <v>42466.0</v>
      </c>
      <c r="B5" s="5">
        <v>42830.0</v>
      </c>
      <c r="C5" s="48">
        <f>Drawdown!K6</f>
        <v>33000</v>
      </c>
      <c r="D5" s="1">
        <f>'HMRC PAYE'!J8</f>
        <v>13544</v>
      </c>
      <c r="E5" s="52" t="str">
        <f>'Stacys calcs'!C8</f>
        <v>447L</v>
      </c>
      <c r="F5" s="1" t="str">
        <f>'Stacys calcs'!B8</f>
        <v>BR</v>
      </c>
      <c r="O5" s="52">
        <f>'Stacys calcs'!E8</f>
        <v>50165</v>
      </c>
      <c r="P5" s="52">
        <f>'Stacys calcs'!G8</f>
        <v>46544</v>
      </c>
    </row>
    <row r="6" ht="14.25" customHeight="1">
      <c r="A6" s="5">
        <v>42831.0</v>
      </c>
      <c r="B6" s="5">
        <v>43195.0</v>
      </c>
      <c r="C6" s="48">
        <f>Drawdown!K7</f>
        <v>26500.46</v>
      </c>
      <c r="D6" s="1">
        <f>'HMRC PAYE'!J9</f>
        <v>7562.6</v>
      </c>
      <c r="E6" s="52" t="str">
        <f>'Stacys calcs'!C9</f>
        <v>478L</v>
      </c>
      <c r="F6" s="1" t="str">
        <f>'Stacys calcs'!B9</f>
        <v>BR</v>
      </c>
      <c r="O6" s="52">
        <f>'Stacys calcs'!E9</f>
        <v>14978.09</v>
      </c>
      <c r="P6" s="52">
        <f>'Stacys calcs'!G9</f>
        <v>0</v>
      </c>
    </row>
    <row r="7" ht="14.25" customHeight="1">
      <c r="A7" s="5">
        <v>43196.0</v>
      </c>
      <c r="B7" s="5">
        <v>43560.0</v>
      </c>
      <c r="C7" s="48">
        <f>Drawdown!K8</f>
        <v>27000.4</v>
      </c>
      <c r="D7" s="1">
        <f>'HMRC PAYE'!J10</f>
        <v>6378.6</v>
      </c>
      <c r="E7" s="52" t="str">
        <f>'Stacys calcs'!C11</f>
        <v>484L</v>
      </c>
      <c r="F7" s="1" t="str">
        <f>'Stacys calcs'!B10</f>
        <v>424L</v>
      </c>
      <c r="O7" s="52">
        <f>'Stacys calcs'!E10</f>
        <v>32063.06</v>
      </c>
      <c r="P7" s="52">
        <f>'Stacys calcs'!G10</f>
        <v>34063.06</v>
      </c>
    </row>
    <row r="8" ht="14.25" customHeight="1">
      <c r="A8" s="5">
        <v>43561.0</v>
      </c>
      <c r="B8" s="5">
        <v>43926.0</v>
      </c>
      <c r="C8" s="48">
        <f>Drawdown!K9</f>
        <v>10000</v>
      </c>
      <c r="D8" s="1">
        <f>'HMRC PAYE'!J11</f>
        <v>2705.2</v>
      </c>
      <c r="E8" s="52" t="str">
        <f>'Stacys calcs'!C12</f>
        <v>524L</v>
      </c>
      <c r="F8" s="1" t="str">
        <f>'Stacys calcs'!B11</f>
        <v>424L</v>
      </c>
      <c r="O8" s="52">
        <f>'Stacys calcs'!E23</f>
        <v>47041.15</v>
      </c>
      <c r="P8" s="52">
        <f>'Stacys calcs'!G23</f>
        <v>34063.06</v>
      </c>
    </row>
    <row r="9" ht="14.25" customHeight="1">
      <c r="A9" s="5">
        <v>43927.0</v>
      </c>
      <c r="B9" s="5">
        <v>44291.0</v>
      </c>
      <c r="C9" s="48">
        <f>Drawdown!K10</f>
        <v>6000</v>
      </c>
      <c r="D9" s="1">
        <f>'HMRC PAYE'!J12</f>
        <v>2685.8</v>
      </c>
      <c r="E9" s="52" t="str">
        <f>'Stacys calcs'!C13</f>
        <v>493L</v>
      </c>
      <c r="F9" s="1" t="str">
        <f>'Stacys calcs'!B12</f>
        <v>489L</v>
      </c>
      <c r="O9" s="52">
        <f>'Stacys calcs'!E11</f>
        <v>23313.2</v>
      </c>
      <c r="P9" s="52">
        <f>'Stacys calcs'!G11</f>
        <v>32851</v>
      </c>
    </row>
    <row r="10" ht="14.25" customHeight="1">
      <c r="A10" s="5">
        <v>44292.0</v>
      </c>
      <c r="B10" s="5">
        <v>44656.0</v>
      </c>
      <c r="C10" s="48">
        <f>Drawdown!K11</f>
        <v>6000</v>
      </c>
      <c r="D10" s="1">
        <f>'HMRC PAYE'!J13</f>
        <v>2685.26</v>
      </c>
      <c r="E10" s="1" t="s">
        <v>19</v>
      </c>
      <c r="F10" s="1" t="str">
        <f>'Stacys calcs'!B13</f>
        <v>K1284 W1M1</v>
      </c>
      <c r="O10" s="52">
        <f>'Stacys calcs'!E12</f>
        <v>11275</v>
      </c>
      <c r="P10" s="52">
        <f>'Stacys calcs'!G12</f>
        <v>12705.2</v>
      </c>
    </row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57"/>
    <col customWidth="1" min="2" max="2" width="77.0"/>
    <col customWidth="1" min="3" max="3" width="8.57"/>
    <col customWidth="1" min="4" max="26" width="8.71"/>
  </cols>
  <sheetData>
    <row r="1" ht="14.25" customHeight="1">
      <c r="A1" s="5">
        <v>41372.0</v>
      </c>
      <c r="B1" s="5" t="s">
        <v>87</v>
      </c>
      <c r="C1" s="48">
        <v>2400.0</v>
      </c>
    </row>
    <row r="2" ht="14.25" customHeight="1">
      <c r="A2" s="5">
        <v>41394.0</v>
      </c>
      <c r="B2" s="5" t="s">
        <v>87</v>
      </c>
      <c r="C2" s="48">
        <v>2400.0</v>
      </c>
    </row>
    <row r="3" ht="14.25" customHeight="1">
      <c r="A3" s="5">
        <v>41402.0</v>
      </c>
      <c r="B3" s="5" t="s">
        <v>90</v>
      </c>
      <c r="C3" s="48">
        <v>1800.0</v>
      </c>
    </row>
    <row r="4" ht="14.25" customHeight="1">
      <c r="A4" s="5">
        <v>41422.0</v>
      </c>
      <c r="B4" s="5" t="s">
        <v>92</v>
      </c>
      <c r="C4" s="48">
        <v>1000.0</v>
      </c>
    </row>
    <row r="5" ht="14.25" customHeight="1">
      <c r="A5" s="5">
        <v>41436.0</v>
      </c>
      <c r="B5" s="5" t="s">
        <v>95</v>
      </c>
      <c r="C5" s="48">
        <v>1600.0</v>
      </c>
    </row>
    <row r="6" ht="14.25" customHeight="1">
      <c r="A6" s="5">
        <v>41456.0</v>
      </c>
      <c r="B6" s="5" t="s">
        <v>92</v>
      </c>
      <c r="C6" s="48">
        <v>2400.0</v>
      </c>
    </row>
    <row r="7" ht="14.25" customHeight="1">
      <c r="A7" s="5">
        <v>41481.0</v>
      </c>
      <c r="B7" s="5" t="s">
        <v>92</v>
      </c>
      <c r="C7" s="48">
        <v>1800.0</v>
      </c>
    </row>
    <row r="8" ht="14.25" customHeight="1">
      <c r="A8" s="5">
        <v>41515.0</v>
      </c>
      <c r="B8" s="5" t="s">
        <v>92</v>
      </c>
      <c r="C8" s="48">
        <v>1800.0</v>
      </c>
    </row>
    <row r="9" ht="14.25" customHeight="1">
      <c r="A9" s="5">
        <v>41544.0</v>
      </c>
      <c r="B9" s="5" t="s">
        <v>92</v>
      </c>
      <c r="C9" s="48">
        <v>2400.0</v>
      </c>
    </row>
    <row r="10" ht="14.25" customHeight="1">
      <c r="A10" s="5">
        <v>41572.0</v>
      </c>
      <c r="B10" s="5" t="s">
        <v>105</v>
      </c>
      <c r="C10" s="48">
        <v>2400.0</v>
      </c>
    </row>
    <row r="11" ht="14.25" customHeight="1">
      <c r="A11" s="5">
        <v>41606.0</v>
      </c>
      <c r="B11" s="5" t="s">
        <v>87</v>
      </c>
      <c r="C11" s="48">
        <v>1000.0</v>
      </c>
    </row>
    <row r="12" ht="14.25" customHeight="1">
      <c r="A12" s="5">
        <v>41683.0</v>
      </c>
      <c r="B12" s="5" t="s">
        <v>92</v>
      </c>
      <c r="C12" s="48">
        <v>3000.0</v>
      </c>
    </row>
    <row r="13" ht="14.25" customHeight="1">
      <c r="A13" s="5">
        <v>41730.0</v>
      </c>
      <c r="B13" s="5" t="s">
        <v>92</v>
      </c>
      <c r="C13" s="48">
        <v>3143.85</v>
      </c>
    </row>
    <row r="14" ht="14.25" customHeight="1">
      <c r="C14" s="48">
        <f>SUM(C1:C13)</f>
        <v>27143.85</v>
      </c>
    </row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0"/>
    <col customWidth="1" min="2" max="2" width="83.86"/>
    <col customWidth="1" min="3" max="5" width="10.57"/>
    <col customWidth="1" min="6" max="8" width="8.71"/>
    <col customWidth="1" min="9" max="10" width="10.57"/>
    <col customWidth="1" min="11" max="26" width="8.71"/>
  </cols>
  <sheetData>
    <row r="1" ht="14.25" customHeight="1">
      <c r="A1" s="1" t="str">
        <f>'08.04.13-03.04.14'!A1</f>
        <v>Posting date</v>
      </c>
      <c r="B1" s="1" t="str">
        <f>'08.04.13-03.04.14'!B1</f>
        <v>Description</v>
      </c>
      <c r="C1" s="1" t="str">
        <f>'08.04.13-03.04.14'!C1</f>
        <v>Debit</v>
      </c>
      <c r="D1" s="1" t="str">
        <f>'08.04.13-03.04.14'!D1</f>
        <v>Credit</v>
      </c>
      <c r="E1" s="1" t="s">
        <v>86</v>
      </c>
    </row>
    <row r="2" ht="14.25" hidden="1" customHeight="1">
      <c r="A2" s="5">
        <v>41372.0</v>
      </c>
      <c r="B2" s="5" t="s">
        <v>87</v>
      </c>
      <c r="C2" s="48">
        <v>2400.0</v>
      </c>
      <c r="D2" s="48">
        <v>0.0</v>
      </c>
      <c r="E2" s="48">
        <v>187213.43</v>
      </c>
      <c r="F2" s="1" t="str">
        <f>IF(B2="*drawdown*","Y",IF(B2="*net*","Y",IF(B2="*pension*","Y","")))</f>
        <v/>
      </c>
      <c r="G2" s="1" t="str">
        <f t="shared" ref="G2:G263" si="1">IF(COUNTIF(B2,"*HMRC*"),"HMRC",IF(COUNTIF(B2,"*PAYE*"),"HMRC",""))</f>
        <v/>
      </c>
      <c r="I2" s="5">
        <v>41370.0</v>
      </c>
      <c r="J2" s="5">
        <v>41734.0</v>
      </c>
      <c r="K2" s="1">
        <f>SUMIFS(B2:B8,A2:A8,"&gt;="&amp;E2,A2:A8,"&lt;="&amp;E3)</f>
        <v>0</v>
      </c>
    </row>
    <row r="3" ht="14.25" hidden="1" customHeight="1">
      <c r="A3" s="5">
        <v>41394.0</v>
      </c>
      <c r="B3" s="5" t="s">
        <v>87</v>
      </c>
      <c r="C3" s="48">
        <v>2400.0</v>
      </c>
      <c r="D3" s="48">
        <v>0.0</v>
      </c>
      <c r="E3" s="48">
        <v>184813.43</v>
      </c>
      <c r="F3" s="1" t="str">
        <f t="shared" ref="F3:F263" si="2">IF(B3="*Drawdown*","Y",IF(B3="*net*","Y",IF(B3="*pension*","Y","")))</f>
        <v/>
      </c>
      <c r="G3" s="1" t="str">
        <f t="shared" si="1"/>
        <v/>
      </c>
      <c r="I3" s="5">
        <f t="shared" ref="I3:I10" si="3">J2+1</f>
        <v>41735</v>
      </c>
      <c r="J3" s="5">
        <v>42099.0</v>
      </c>
    </row>
    <row r="4" ht="14.25" hidden="1" customHeight="1">
      <c r="A4" s="5">
        <v>41401.0</v>
      </c>
      <c r="B4" s="5" t="s">
        <v>88</v>
      </c>
      <c r="C4" s="48">
        <v>0.0</v>
      </c>
      <c r="D4" s="48">
        <v>7.68</v>
      </c>
      <c r="E4" s="48">
        <v>184821.11</v>
      </c>
      <c r="F4" s="1" t="str">
        <f t="shared" si="2"/>
        <v/>
      </c>
      <c r="G4" s="1" t="str">
        <f t="shared" si="1"/>
        <v/>
      </c>
      <c r="I4" s="5">
        <f t="shared" si="3"/>
        <v>42100</v>
      </c>
      <c r="J4" s="5">
        <v>42465.0</v>
      </c>
    </row>
    <row r="5" ht="14.25" hidden="1" customHeight="1">
      <c r="A5" s="5">
        <v>41402.0</v>
      </c>
      <c r="B5" s="5" t="s">
        <v>89</v>
      </c>
      <c r="C5" s="48">
        <v>0.0</v>
      </c>
      <c r="D5" s="48">
        <v>34753.15</v>
      </c>
      <c r="E5" s="48">
        <v>219574.26</v>
      </c>
      <c r="F5" s="1" t="str">
        <f t="shared" si="2"/>
        <v/>
      </c>
      <c r="G5" s="1" t="str">
        <f t="shared" si="1"/>
        <v/>
      </c>
      <c r="I5" s="5">
        <f t="shared" si="3"/>
        <v>42466</v>
      </c>
      <c r="J5" s="5">
        <v>42830.0</v>
      </c>
    </row>
    <row r="6" ht="14.25" hidden="1" customHeight="1">
      <c r="A6" s="5">
        <v>41402.0</v>
      </c>
      <c r="B6" s="5" t="s">
        <v>90</v>
      </c>
      <c r="C6" s="48">
        <v>1800.0</v>
      </c>
      <c r="D6" s="48">
        <v>0.0</v>
      </c>
      <c r="E6" s="48">
        <v>217774.26</v>
      </c>
      <c r="F6" s="1" t="str">
        <f t="shared" si="2"/>
        <v/>
      </c>
      <c r="G6" s="1" t="str">
        <f t="shared" si="1"/>
        <v/>
      </c>
      <c r="I6" s="5">
        <f t="shared" si="3"/>
        <v>42831</v>
      </c>
      <c r="J6" s="5">
        <v>43195.0</v>
      </c>
    </row>
    <row r="7" ht="14.25" customHeight="1">
      <c r="A7" s="5">
        <v>41422.0</v>
      </c>
      <c r="B7" s="5" t="s">
        <v>91</v>
      </c>
      <c r="C7" s="48">
        <v>2303.0</v>
      </c>
      <c r="D7" s="48">
        <v>0.0</v>
      </c>
      <c r="E7" s="48">
        <v>215471.26</v>
      </c>
      <c r="F7" s="1" t="str">
        <f t="shared" si="2"/>
        <v/>
      </c>
      <c r="G7" s="1" t="str">
        <f t="shared" si="1"/>
        <v>HMRC</v>
      </c>
      <c r="I7" s="5">
        <f t="shared" si="3"/>
        <v>43196</v>
      </c>
      <c r="J7" s="5">
        <v>43560.0</v>
      </c>
    </row>
    <row r="8" ht="14.25" hidden="1" customHeight="1">
      <c r="A8" s="5">
        <v>41422.0</v>
      </c>
      <c r="B8" s="5" t="s">
        <v>92</v>
      </c>
      <c r="C8" s="48">
        <v>1000.0</v>
      </c>
      <c r="D8" s="48">
        <v>0.0</v>
      </c>
      <c r="E8" s="48">
        <v>214471.26</v>
      </c>
      <c r="F8" s="1" t="str">
        <f t="shared" si="2"/>
        <v/>
      </c>
      <c r="G8" s="1" t="str">
        <f t="shared" si="1"/>
        <v/>
      </c>
      <c r="I8" s="5">
        <f t="shared" si="3"/>
        <v>43561</v>
      </c>
      <c r="J8" s="5">
        <v>43926.0</v>
      </c>
    </row>
    <row r="9" ht="14.25" hidden="1" customHeight="1">
      <c r="A9" s="5">
        <v>41428.0</v>
      </c>
      <c r="B9" s="5" t="s">
        <v>93</v>
      </c>
      <c r="C9" s="48">
        <v>285.0</v>
      </c>
      <c r="D9" s="48">
        <v>0.0</v>
      </c>
      <c r="E9" s="48">
        <v>214186.26</v>
      </c>
      <c r="F9" s="1" t="str">
        <f t="shared" si="2"/>
        <v/>
      </c>
      <c r="G9" s="1" t="str">
        <f t="shared" si="1"/>
        <v/>
      </c>
      <c r="I9" s="5">
        <f t="shared" si="3"/>
        <v>43927</v>
      </c>
      <c r="J9" s="5">
        <v>44291.0</v>
      </c>
    </row>
    <row r="10" ht="14.25" hidden="1" customHeight="1">
      <c r="A10" s="5">
        <v>41430.0</v>
      </c>
      <c r="B10" s="5" t="s">
        <v>94</v>
      </c>
      <c r="C10" s="48">
        <v>0.0</v>
      </c>
      <c r="D10" s="48">
        <v>9.12</v>
      </c>
      <c r="E10" s="48">
        <v>214195.38</v>
      </c>
      <c r="F10" s="1" t="str">
        <f t="shared" si="2"/>
        <v/>
      </c>
      <c r="G10" s="1" t="str">
        <f t="shared" si="1"/>
        <v/>
      </c>
      <c r="I10" s="5">
        <f t="shared" si="3"/>
        <v>44292</v>
      </c>
      <c r="J10" s="5">
        <v>44656.0</v>
      </c>
    </row>
    <row r="11" ht="14.25" hidden="1" customHeight="1">
      <c r="A11" s="5">
        <v>41436.0</v>
      </c>
      <c r="B11" s="5" t="s">
        <v>95</v>
      </c>
      <c r="C11" s="48">
        <v>1600.0</v>
      </c>
      <c r="D11" s="48">
        <v>0.0</v>
      </c>
      <c r="E11" s="48">
        <v>212595.38</v>
      </c>
      <c r="F11" s="1" t="str">
        <f t="shared" si="2"/>
        <v/>
      </c>
      <c r="G11" s="1" t="str">
        <f t="shared" si="1"/>
        <v/>
      </c>
      <c r="I11" s="5"/>
    </row>
    <row r="12" ht="14.25" hidden="1" customHeight="1">
      <c r="A12" s="5">
        <v>41456.0</v>
      </c>
      <c r="B12" s="5" t="s">
        <v>92</v>
      </c>
      <c r="C12" s="48">
        <v>2400.0</v>
      </c>
      <c r="D12" s="48">
        <v>0.0</v>
      </c>
      <c r="E12" s="48">
        <v>210195.38</v>
      </c>
      <c r="F12" s="1" t="str">
        <f t="shared" si="2"/>
        <v/>
      </c>
      <c r="G12" s="1" t="str">
        <f t="shared" si="1"/>
        <v/>
      </c>
      <c r="I12" s="5"/>
    </row>
    <row r="13" ht="14.25" hidden="1" customHeight="1">
      <c r="A13" s="5">
        <v>41460.0</v>
      </c>
      <c r="B13" s="5" t="s">
        <v>96</v>
      </c>
      <c r="C13" s="48">
        <v>0.0</v>
      </c>
      <c r="D13" s="48">
        <v>8.73</v>
      </c>
      <c r="E13" s="48">
        <v>210204.11</v>
      </c>
      <c r="F13" s="1" t="str">
        <f t="shared" si="2"/>
        <v/>
      </c>
      <c r="G13" s="1" t="str">
        <f t="shared" si="1"/>
        <v/>
      </c>
      <c r="I13" s="5"/>
    </row>
    <row r="14" ht="14.25" hidden="1" customHeight="1">
      <c r="A14" s="5">
        <v>41466.0</v>
      </c>
      <c r="B14" s="5" t="s">
        <v>97</v>
      </c>
      <c r="C14" s="48">
        <v>35.0</v>
      </c>
      <c r="D14" s="48">
        <v>0.0</v>
      </c>
      <c r="E14" s="48">
        <v>210169.11</v>
      </c>
      <c r="F14" s="1" t="str">
        <f t="shared" si="2"/>
        <v/>
      </c>
      <c r="G14" s="1" t="str">
        <f t="shared" si="1"/>
        <v/>
      </c>
    </row>
    <row r="15" ht="14.25" hidden="1" customHeight="1">
      <c r="A15" s="5">
        <v>41481.0</v>
      </c>
      <c r="B15" s="5" t="s">
        <v>92</v>
      </c>
      <c r="C15" s="48">
        <v>1800.0</v>
      </c>
      <c r="D15" s="48">
        <v>0.0</v>
      </c>
      <c r="E15" s="48">
        <v>208369.11</v>
      </c>
      <c r="F15" s="1" t="str">
        <f t="shared" si="2"/>
        <v/>
      </c>
      <c r="G15" s="1" t="str">
        <f t="shared" si="1"/>
        <v/>
      </c>
    </row>
    <row r="16" ht="14.25" hidden="1" customHeight="1">
      <c r="A16" s="5">
        <v>41491.0</v>
      </c>
      <c r="B16" s="5" t="s">
        <v>98</v>
      </c>
      <c r="C16" s="48">
        <v>0.0</v>
      </c>
      <c r="D16" s="48">
        <v>8.9</v>
      </c>
      <c r="E16" s="48">
        <v>208378.01</v>
      </c>
      <c r="F16" s="1" t="str">
        <f t="shared" si="2"/>
        <v/>
      </c>
      <c r="G16" s="1" t="str">
        <f t="shared" si="1"/>
        <v/>
      </c>
    </row>
    <row r="17" ht="14.25" customHeight="1">
      <c r="A17" s="5">
        <v>41498.0</v>
      </c>
      <c r="B17" s="5" t="s">
        <v>99</v>
      </c>
      <c r="C17" s="48">
        <v>597.0</v>
      </c>
      <c r="D17" s="48">
        <v>0.0</v>
      </c>
      <c r="E17" s="48">
        <v>207781.01</v>
      </c>
      <c r="F17" s="1" t="str">
        <f t="shared" si="2"/>
        <v/>
      </c>
      <c r="G17" s="1" t="str">
        <f t="shared" si="1"/>
        <v>HMRC</v>
      </c>
    </row>
    <row r="18" ht="14.25" hidden="1" customHeight="1">
      <c r="A18" s="5">
        <v>41515.0</v>
      </c>
      <c r="B18" s="5" t="s">
        <v>92</v>
      </c>
      <c r="C18" s="48">
        <v>1800.0</v>
      </c>
      <c r="D18" s="48">
        <v>0.0</v>
      </c>
      <c r="E18" s="48">
        <v>205981.01</v>
      </c>
      <c r="F18" s="1" t="str">
        <f t="shared" si="2"/>
        <v/>
      </c>
      <c r="G18" s="1" t="str">
        <f t="shared" si="1"/>
        <v/>
      </c>
    </row>
    <row r="19" ht="14.25" hidden="1" customHeight="1">
      <c r="A19" s="5">
        <v>41519.0</v>
      </c>
      <c r="B19" s="5" t="s">
        <v>93</v>
      </c>
      <c r="C19" s="48">
        <v>285.0</v>
      </c>
      <c r="D19" s="48">
        <v>0.0</v>
      </c>
      <c r="E19" s="48">
        <v>205696.01</v>
      </c>
      <c r="F19" s="1" t="str">
        <f t="shared" si="2"/>
        <v/>
      </c>
      <c r="G19" s="1" t="str">
        <f t="shared" si="1"/>
        <v/>
      </c>
    </row>
    <row r="20" ht="14.25" hidden="1" customHeight="1">
      <c r="A20" s="5">
        <v>41522.0</v>
      </c>
      <c r="B20" s="5" t="s">
        <v>100</v>
      </c>
      <c r="C20" s="48">
        <v>0.0</v>
      </c>
      <c r="D20" s="48">
        <v>8.81</v>
      </c>
      <c r="E20" s="48">
        <v>205704.82</v>
      </c>
      <c r="F20" s="1" t="str">
        <f t="shared" si="2"/>
        <v/>
      </c>
      <c r="G20" s="1" t="str">
        <f t="shared" si="1"/>
        <v/>
      </c>
    </row>
    <row r="21" ht="14.25" customHeight="1">
      <c r="A21" s="5">
        <v>41534.0</v>
      </c>
      <c r="B21" s="5" t="s">
        <v>101</v>
      </c>
      <c r="C21" s="48">
        <v>335.8</v>
      </c>
      <c r="D21" s="48">
        <v>0.0</v>
      </c>
      <c r="E21" s="48">
        <v>205369.02</v>
      </c>
      <c r="F21" s="1" t="str">
        <f t="shared" si="2"/>
        <v/>
      </c>
      <c r="G21" s="1" t="str">
        <f t="shared" si="1"/>
        <v>HMRC</v>
      </c>
    </row>
    <row r="22" ht="14.25" customHeight="1">
      <c r="A22" s="5">
        <v>41534.0</v>
      </c>
      <c r="B22" s="5" t="s">
        <v>102</v>
      </c>
      <c r="C22" s="48">
        <v>390.0</v>
      </c>
      <c r="D22" s="48">
        <v>0.0</v>
      </c>
      <c r="E22" s="48">
        <v>204979.02</v>
      </c>
      <c r="F22" s="1" t="str">
        <f t="shared" si="2"/>
        <v/>
      </c>
      <c r="G22" s="1" t="str">
        <f t="shared" si="1"/>
        <v>HMRC</v>
      </c>
    </row>
    <row r="23" ht="14.25" hidden="1" customHeight="1">
      <c r="A23" s="5">
        <v>41544.0</v>
      </c>
      <c r="B23" s="5" t="s">
        <v>92</v>
      </c>
      <c r="C23" s="48">
        <v>2400.0</v>
      </c>
      <c r="D23" s="48">
        <v>0.0</v>
      </c>
      <c r="E23" s="48">
        <v>202579.02</v>
      </c>
      <c r="F23" s="1" t="str">
        <f t="shared" si="2"/>
        <v/>
      </c>
      <c r="G23" s="1" t="str">
        <f t="shared" si="1"/>
        <v/>
      </c>
    </row>
    <row r="24" ht="14.25" hidden="1" customHeight="1">
      <c r="A24" s="5">
        <v>41554.0</v>
      </c>
      <c r="B24" s="5" t="s">
        <v>103</v>
      </c>
      <c r="C24" s="48">
        <v>0.0</v>
      </c>
      <c r="D24" s="48">
        <v>8.41</v>
      </c>
      <c r="E24" s="48">
        <v>202587.43</v>
      </c>
      <c r="F24" s="1" t="str">
        <f t="shared" si="2"/>
        <v/>
      </c>
      <c r="G24" s="1" t="str">
        <f t="shared" si="1"/>
        <v/>
      </c>
    </row>
    <row r="25" ht="14.25" customHeight="1">
      <c r="A25" s="5">
        <v>41556.0</v>
      </c>
      <c r="B25" s="5" t="s">
        <v>104</v>
      </c>
      <c r="C25" s="48">
        <v>336.0</v>
      </c>
      <c r="D25" s="48">
        <v>0.0</v>
      </c>
      <c r="E25" s="48">
        <v>202251.43</v>
      </c>
      <c r="F25" s="1" t="str">
        <f t="shared" si="2"/>
        <v/>
      </c>
      <c r="G25" s="1" t="str">
        <f t="shared" si="1"/>
        <v>HMRC</v>
      </c>
    </row>
    <row r="26" ht="14.25" hidden="1" customHeight="1">
      <c r="A26" s="5">
        <v>41572.0</v>
      </c>
      <c r="B26" s="5" t="s">
        <v>105</v>
      </c>
      <c r="C26" s="48">
        <v>2400.0</v>
      </c>
      <c r="D26" s="48">
        <v>0.0</v>
      </c>
      <c r="E26" s="48">
        <v>199851.43</v>
      </c>
      <c r="F26" s="1" t="str">
        <f t="shared" si="2"/>
        <v/>
      </c>
      <c r="G26" s="1" t="str">
        <f t="shared" si="1"/>
        <v/>
      </c>
    </row>
    <row r="27" ht="14.25" customHeight="1">
      <c r="A27" s="5">
        <v>41583.0</v>
      </c>
      <c r="B27" s="5" t="s">
        <v>106</v>
      </c>
      <c r="C27" s="48">
        <v>336.0</v>
      </c>
      <c r="D27" s="48">
        <v>0.0</v>
      </c>
      <c r="E27" s="48">
        <v>199515.43</v>
      </c>
      <c r="F27" s="1" t="str">
        <f t="shared" si="2"/>
        <v/>
      </c>
      <c r="G27" s="1" t="str">
        <f t="shared" si="1"/>
        <v>HMRC</v>
      </c>
    </row>
    <row r="28" ht="14.25" hidden="1" customHeight="1">
      <c r="A28" s="5">
        <v>41583.0</v>
      </c>
      <c r="B28" s="5" t="s">
        <v>107</v>
      </c>
      <c r="C28" s="48">
        <v>0.0</v>
      </c>
      <c r="D28" s="48">
        <v>8.55</v>
      </c>
      <c r="E28" s="48">
        <v>199523.98</v>
      </c>
      <c r="F28" s="1" t="str">
        <f t="shared" si="2"/>
        <v/>
      </c>
      <c r="G28" s="1" t="str">
        <f t="shared" si="1"/>
        <v/>
      </c>
    </row>
    <row r="29" ht="14.25" hidden="1" customHeight="1">
      <c r="A29" s="5">
        <v>41606.0</v>
      </c>
      <c r="B29" s="5" t="s">
        <v>87</v>
      </c>
      <c r="C29" s="48">
        <v>1000.0</v>
      </c>
      <c r="D29" s="48">
        <v>0.0</v>
      </c>
      <c r="E29" s="48">
        <v>198523.98</v>
      </c>
      <c r="F29" s="1" t="str">
        <f t="shared" si="2"/>
        <v/>
      </c>
      <c r="G29" s="1" t="str">
        <f t="shared" si="1"/>
        <v/>
      </c>
    </row>
    <row r="30" ht="14.25" hidden="1" customHeight="1">
      <c r="A30" s="5">
        <v>41610.0</v>
      </c>
      <c r="B30" s="5" t="s">
        <v>93</v>
      </c>
      <c r="C30" s="48">
        <v>285.0</v>
      </c>
      <c r="D30" s="48">
        <v>0.0</v>
      </c>
      <c r="E30" s="48">
        <v>198238.98</v>
      </c>
      <c r="F30" s="1" t="str">
        <f t="shared" si="2"/>
        <v/>
      </c>
      <c r="G30" s="1" t="str">
        <f t="shared" si="1"/>
        <v/>
      </c>
    </row>
    <row r="31" ht="14.25" hidden="1" customHeight="1">
      <c r="A31" s="5">
        <v>41613.0</v>
      </c>
      <c r="B31" s="5" t="s">
        <v>108</v>
      </c>
      <c r="C31" s="48">
        <v>0.0</v>
      </c>
      <c r="D31" s="48">
        <v>8.19</v>
      </c>
      <c r="E31" s="48">
        <v>198247.17</v>
      </c>
      <c r="F31" s="1" t="str">
        <f t="shared" si="2"/>
        <v/>
      </c>
      <c r="G31" s="1" t="str">
        <f t="shared" si="1"/>
        <v/>
      </c>
    </row>
    <row r="32" ht="14.25" customHeight="1">
      <c r="A32" s="5">
        <v>41619.0</v>
      </c>
      <c r="B32" s="5" t="s">
        <v>109</v>
      </c>
      <c r="C32" s="48">
        <v>336.0</v>
      </c>
      <c r="D32" s="48">
        <v>0.0</v>
      </c>
      <c r="E32" s="48">
        <v>197911.17</v>
      </c>
      <c r="F32" s="1" t="str">
        <f t="shared" si="2"/>
        <v/>
      </c>
      <c r="G32" s="1" t="str">
        <f t="shared" si="1"/>
        <v>HMRC</v>
      </c>
    </row>
    <row r="33" ht="14.25" hidden="1" customHeight="1">
      <c r="A33" s="5">
        <v>41645.0</v>
      </c>
      <c r="B33" s="5" t="s">
        <v>110</v>
      </c>
      <c r="C33" s="48">
        <v>0.0</v>
      </c>
      <c r="D33" s="48">
        <v>8.41</v>
      </c>
      <c r="E33" s="48">
        <v>197919.58</v>
      </c>
      <c r="F33" s="1" t="str">
        <f t="shared" si="2"/>
        <v/>
      </c>
      <c r="G33" s="1" t="str">
        <f t="shared" si="1"/>
        <v/>
      </c>
    </row>
    <row r="34" ht="14.25" customHeight="1">
      <c r="A34" s="5">
        <v>41652.0</v>
      </c>
      <c r="B34" s="5" t="s">
        <v>111</v>
      </c>
      <c r="C34" s="48">
        <v>335.8</v>
      </c>
      <c r="D34" s="48">
        <v>0.0</v>
      </c>
      <c r="E34" s="48">
        <v>197583.78</v>
      </c>
      <c r="F34" s="1" t="str">
        <f t="shared" si="2"/>
        <v/>
      </c>
      <c r="G34" s="1" t="str">
        <f t="shared" si="1"/>
        <v>HMRC</v>
      </c>
    </row>
    <row r="35" ht="14.25" hidden="1" customHeight="1">
      <c r="A35" s="5">
        <v>41675.0</v>
      </c>
      <c r="B35" s="5" t="s">
        <v>112</v>
      </c>
      <c r="C35" s="48">
        <v>0.0</v>
      </c>
      <c r="D35" s="48">
        <v>8.39</v>
      </c>
      <c r="E35" s="48">
        <v>197592.17</v>
      </c>
      <c r="F35" s="1" t="str">
        <f t="shared" si="2"/>
        <v/>
      </c>
      <c r="G35" s="1" t="str">
        <f t="shared" si="1"/>
        <v/>
      </c>
    </row>
    <row r="36" ht="14.25" hidden="1" customHeight="1">
      <c r="A36" s="5">
        <v>41683.0</v>
      </c>
      <c r="B36" s="5" t="s">
        <v>92</v>
      </c>
      <c r="C36" s="48">
        <v>3000.0</v>
      </c>
      <c r="D36" s="48">
        <v>0.0</v>
      </c>
      <c r="E36" s="48">
        <v>194592.17</v>
      </c>
      <c r="F36" s="1" t="str">
        <f t="shared" si="2"/>
        <v/>
      </c>
      <c r="G36" s="1" t="str">
        <f t="shared" si="1"/>
        <v/>
      </c>
    </row>
    <row r="37" ht="14.25" customHeight="1">
      <c r="A37" s="5">
        <v>41691.0</v>
      </c>
      <c r="B37" s="5" t="s">
        <v>113</v>
      </c>
      <c r="C37" s="48">
        <v>336.0</v>
      </c>
      <c r="D37" s="48">
        <v>0.0</v>
      </c>
      <c r="E37" s="48">
        <v>194256.17</v>
      </c>
      <c r="F37" s="1" t="str">
        <f t="shared" si="2"/>
        <v/>
      </c>
      <c r="G37" s="1" t="str">
        <f t="shared" si="1"/>
        <v>HMRC</v>
      </c>
    </row>
    <row r="38" ht="14.25" hidden="1" customHeight="1">
      <c r="A38" s="5">
        <v>41701.0</v>
      </c>
      <c r="B38" s="5" t="s">
        <v>93</v>
      </c>
      <c r="C38" s="48">
        <v>285.0</v>
      </c>
      <c r="D38" s="48">
        <v>0.0</v>
      </c>
      <c r="E38" s="48">
        <v>193971.17</v>
      </c>
      <c r="F38" s="1" t="str">
        <f t="shared" si="2"/>
        <v/>
      </c>
      <c r="G38" s="1" t="str">
        <f t="shared" si="1"/>
        <v/>
      </c>
    </row>
    <row r="39" ht="14.25" hidden="1" customHeight="1">
      <c r="A39" s="5">
        <v>41703.0</v>
      </c>
      <c r="B39" s="5" t="s">
        <v>114</v>
      </c>
      <c r="C39" s="48">
        <v>0.0</v>
      </c>
      <c r="D39" s="48">
        <v>7.49</v>
      </c>
      <c r="E39" s="48">
        <v>193978.66</v>
      </c>
      <c r="F39" s="1" t="str">
        <f t="shared" si="2"/>
        <v/>
      </c>
      <c r="G39" s="1" t="str">
        <f t="shared" si="1"/>
        <v/>
      </c>
    </row>
    <row r="40" ht="14.25" customHeight="1">
      <c r="A40" s="5">
        <v>41711.0</v>
      </c>
      <c r="B40" s="5" t="s">
        <v>115</v>
      </c>
      <c r="C40" s="48">
        <v>336.0</v>
      </c>
      <c r="D40" s="48">
        <v>0.0</v>
      </c>
      <c r="E40" s="48">
        <v>193642.66</v>
      </c>
      <c r="F40" s="1" t="str">
        <f t="shared" si="2"/>
        <v/>
      </c>
      <c r="G40" s="1" t="str">
        <f t="shared" si="1"/>
        <v>HMRC</v>
      </c>
    </row>
    <row r="41" ht="14.25" hidden="1" customHeight="1">
      <c r="A41" s="5">
        <v>41730.0</v>
      </c>
      <c r="B41" s="5" t="s">
        <v>116</v>
      </c>
      <c r="C41" s="48">
        <v>1500.0</v>
      </c>
      <c r="D41" s="48">
        <v>0.0</v>
      </c>
      <c r="E41" s="48">
        <v>192142.66</v>
      </c>
      <c r="F41" s="1" t="str">
        <f t="shared" si="2"/>
        <v/>
      </c>
      <c r="G41" s="1" t="str">
        <f t="shared" si="1"/>
        <v/>
      </c>
    </row>
    <row r="42" ht="14.25" hidden="1" customHeight="1">
      <c r="A42" s="5">
        <v>41730.0</v>
      </c>
      <c r="B42" s="5" t="s">
        <v>92</v>
      </c>
      <c r="C42" s="48">
        <v>3143.85</v>
      </c>
      <c r="D42" s="48">
        <v>0.0</v>
      </c>
      <c r="E42" s="48">
        <v>188998.81</v>
      </c>
      <c r="F42" s="1" t="str">
        <f t="shared" si="2"/>
        <v/>
      </c>
      <c r="G42" s="1" t="str">
        <f t="shared" si="1"/>
        <v/>
      </c>
    </row>
    <row r="43" ht="14.25" hidden="1" customHeight="1">
      <c r="A43" s="5">
        <v>41730.0</v>
      </c>
      <c r="B43" s="5" t="s">
        <v>117</v>
      </c>
      <c r="C43" s="48">
        <v>15000.0</v>
      </c>
      <c r="D43" s="48">
        <v>0.0</v>
      </c>
      <c r="E43" s="48">
        <v>173998.81</v>
      </c>
      <c r="F43" s="1" t="str">
        <f t="shared" si="2"/>
        <v/>
      </c>
      <c r="G43" s="1" t="str">
        <f t="shared" si="1"/>
        <v/>
      </c>
    </row>
    <row r="44" ht="14.25" hidden="1" customHeight="1">
      <c r="A44" s="5">
        <v>41731.0</v>
      </c>
      <c r="B44" s="5" t="s">
        <v>118</v>
      </c>
      <c r="C44" s="48">
        <v>0.0</v>
      </c>
      <c r="D44" s="48">
        <v>6869.0</v>
      </c>
      <c r="E44" s="48">
        <v>180867.81</v>
      </c>
      <c r="F44" s="1" t="str">
        <f t="shared" si="2"/>
        <v/>
      </c>
      <c r="G44" s="1" t="str">
        <f t="shared" si="1"/>
        <v/>
      </c>
    </row>
    <row r="45" ht="14.25" hidden="1" customHeight="1">
      <c r="A45" s="5">
        <v>41731.0</v>
      </c>
      <c r="B45" s="5" t="s">
        <v>119</v>
      </c>
      <c r="C45" s="48">
        <v>0.0</v>
      </c>
      <c r="D45" s="48">
        <v>4988.6</v>
      </c>
      <c r="E45" s="48">
        <v>185856.41</v>
      </c>
      <c r="F45" s="1" t="str">
        <f t="shared" si="2"/>
        <v/>
      </c>
      <c r="G45" s="1" t="str">
        <f t="shared" si="1"/>
        <v/>
      </c>
    </row>
    <row r="46" ht="14.25" hidden="1" customHeight="1">
      <c r="A46" s="5">
        <v>41731.0</v>
      </c>
      <c r="B46" s="5" t="s">
        <v>120</v>
      </c>
      <c r="C46" s="48">
        <v>7900.0</v>
      </c>
      <c r="D46" s="48">
        <v>0.0</v>
      </c>
      <c r="E46" s="48">
        <v>177956.41</v>
      </c>
      <c r="F46" s="1" t="str">
        <f t="shared" si="2"/>
        <v/>
      </c>
      <c r="G46" s="1" t="str">
        <f t="shared" si="1"/>
        <v/>
      </c>
    </row>
    <row r="47" ht="14.25" hidden="1" customHeight="1">
      <c r="A47" s="49">
        <v>41732.0</v>
      </c>
      <c r="B47" s="49" t="s">
        <v>121</v>
      </c>
      <c r="C47" s="50">
        <v>0.0</v>
      </c>
      <c r="D47" s="50">
        <v>14190.0</v>
      </c>
      <c r="E47" s="50">
        <v>192146.41</v>
      </c>
      <c r="F47" s="1" t="str">
        <f t="shared" si="2"/>
        <v/>
      </c>
      <c r="G47" s="1" t="str">
        <f t="shared" si="1"/>
        <v/>
      </c>
    </row>
    <row r="48" ht="14.25" hidden="1" customHeight="1">
      <c r="A48" s="49">
        <v>41732.0</v>
      </c>
      <c r="B48" s="49" t="s">
        <v>122</v>
      </c>
      <c r="C48" s="50">
        <v>0.0</v>
      </c>
      <c r="D48" s="50">
        <v>7134.0</v>
      </c>
      <c r="E48" s="50">
        <v>199280.41</v>
      </c>
      <c r="F48" s="1" t="str">
        <f t="shared" si="2"/>
        <v/>
      </c>
      <c r="G48" s="1" t="str">
        <f t="shared" si="1"/>
        <v/>
      </c>
    </row>
    <row r="49" ht="14.25" hidden="1" customHeight="1">
      <c r="A49" s="5">
        <v>41736.0</v>
      </c>
      <c r="B49" s="5" t="s">
        <v>125</v>
      </c>
      <c r="C49" s="48">
        <v>0.0</v>
      </c>
      <c r="D49" s="48">
        <v>0.0</v>
      </c>
      <c r="E49" s="48">
        <v>188502.61</v>
      </c>
      <c r="F49" s="1" t="str">
        <f t="shared" si="2"/>
        <v/>
      </c>
      <c r="G49" s="1" t="str">
        <f t="shared" si="1"/>
        <v/>
      </c>
    </row>
    <row r="50" ht="14.25" hidden="1" customHeight="1">
      <c r="A50" s="5">
        <v>41744.0</v>
      </c>
      <c r="B50" s="5" t="s">
        <v>126</v>
      </c>
      <c r="C50" s="48">
        <v>1800.0</v>
      </c>
      <c r="D50" s="48">
        <v>0.0</v>
      </c>
      <c r="E50" s="48">
        <v>186702.61</v>
      </c>
      <c r="F50" s="1" t="str">
        <f t="shared" si="2"/>
        <v/>
      </c>
      <c r="G50" s="1" t="str">
        <f t="shared" si="1"/>
        <v/>
      </c>
    </row>
    <row r="51" ht="14.25" hidden="1" customHeight="1">
      <c r="A51" s="5">
        <v>41759.0</v>
      </c>
      <c r="B51" s="5" t="s">
        <v>128</v>
      </c>
      <c r="C51" s="48">
        <v>1500.0</v>
      </c>
      <c r="D51" s="48">
        <v>0.0</v>
      </c>
      <c r="E51" s="48">
        <v>184212.61</v>
      </c>
      <c r="F51" s="1" t="str">
        <f t="shared" si="2"/>
        <v/>
      </c>
      <c r="G51" s="1" t="str">
        <f t="shared" si="1"/>
        <v/>
      </c>
    </row>
    <row r="52" ht="14.25" hidden="1" customHeight="1">
      <c r="A52" s="5">
        <v>41765.0</v>
      </c>
      <c r="B52" s="5" t="s">
        <v>129</v>
      </c>
      <c r="C52" s="48">
        <v>0.0</v>
      </c>
      <c r="D52" s="48">
        <v>7.69</v>
      </c>
      <c r="E52" s="48">
        <v>184220.3</v>
      </c>
      <c r="F52" s="1" t="str">
        <f t="shared" si="2"/>
        <v/>
      </c>
      <c r="G52" s="1" t="str">
        <f t="shared" si="1"/>
        <v/>
      </c>
    </row>
    <row r="53" ht="14.25" customHeight="1">
      <c r="A53" s="5">
        <v>41765.0</v>
      </c>
      <c r="B53" s="5" t="s">
        <v>130</v>
      </c>
      <c r="C53" s="48">
        <v>503.0</v>
      </c>
      <c r="D53" s="48">
        <v>0.0</v>
      </c>
      <c r="E53" s="48">
        <v>183717.3</v>
      </c>
      <c r="F53" s="1" t="str">
        <f t="shared" si="2"/>
        <v/>
      </c>
      <c r="G53" s="1" t="str">
        <f t="shared" si="1"/>
        <v>HMRC</v>
      </c>
    </row>
    <row r="54" ht="14.25" hidden="1" customHeight="1">
      <c r="A54" s="5">
        <v>41772.0</v>
      </c>
      <c r="B54" s="5" t="s">
        <v>128</v>
      </c>
      <c r="C54" s="48">
        <v>500.0</v>
      </c>
      <c r="D54" s="48">
        <v>0.0</v>
      </c>
      <c r="E54" s="48">
        <v>183217.3</v>
      </c>
      <c r="F54" s="1" t="str">
        <f t="shared" si="2"/>
        <v/>
      </c>
      <c r="G54" s="1" t="str">
        <f t="shared" si="1"/>
        <v/>
      </c>
    </row>
    <row r="55" ht="14.25" hidden="1" customHeight="1">
      <c r="A55" s="5">
        <v>41786.0</v>
      </c>
      <c r="B55" s="5" t="s">
        <v>128</v>
      </c>
      <c r="C55" s="48">
        <v>1000.0</v>
      </c>
      <c r="D55" s="48">
        <v>0.0</v>
      </c>
      <c r="E55" s="48">
        <v>182217.3</v>
      </c>
      <c r="F55" s="1" t="str">
        <f t="shared" si="2"/>
        <v/>
      </c>
      <c r="G55" s="1" t="str">
        <f t="shared" si="1"/>
        <v/>
      </c>
    </row>
    <row r="56" ht="14.25" hidden="1" customHeight="1">
      <c r="A56" s="5">
        <v>41792.0</v>
      </c>
      <c r="B56" s="5" t="s">
        <v>131</v>
      </c>
      <c r="C56" s="48">
        <v>285.0</v>
      </c>
      <c r="D56" s="48">
        <v>0.0</v>
      </c>
      <c r="E56" s="48">
        <v>181932.3</v>
      </c>
      <c r="F56" s="1" t="str">
        <f t="shared" si="2"/>
        <v/>
      </c>
      <c r="G56" s="1" t="str">
        <f t="shared" si="1"/>
        <v/>
      </c>
    </row>
    <row r="57" ht="14.25" customHeight="1">
      <c r="A57" s="5">
        <v>41792.0</v>
      </c>
      <c r="B57" s="5" t="s">
        <v>130</v>
      </c>
      <c r="C57" s="48">
        <v>503.0</v>
      </c>
      <c r="D57" s="48">
        <v>0.0</v>
      </c>
      <c r="E57" s="48">
        <v>181429.3</v>
      </c>
      <c r="F57" s="1" t="str">
        <f t="shared" si="2"/>
        <v/>
      </c>
      <c r="G57" s="1" t="str">
        <f t="shared" si="1"/>
        <v>HMRC</v>
      </c>
    </row>
    <row r="58" ht="14.25" hidden="1" customHeight="1">
      <c r="A58" s="5">
        <v>41792.0</v>
      </c>
      <c r="B58" s="5" t="s">
        <v>128</v>
      </c>
      <c r="C58" s="48">
        <v>1000.0</v>
      </c>
      <c r="D58" s="48">
        <v>0.0</v>
      </c>
      <c r="E58" s="48">
        <v>180429.3</v>
      </c>
      <c r="F58" s="1" t="str">
        <f t="shared" si="2"/>
        <v/>
      </c>
      <c r="G58" s="1" t="str">
        <f t="shared" si="1"/>
        <v/>
      </c>
    </row>
    <row r="59" ht="14.25" hidden="1" customHeight="1">
      <c r="A59" s="5">
        <v>41795.0</v>
      </c>
      <c r="B59" s="5" t="s">
        <v>129</v>
      </c>
      <c r="C59" s="48">
        <v>0.0</v>
      </c>
      <c r="D59" s="48">
        <v>7.76</v>
      </c>
      <c r="E59" s="48">
        <v>180437.06</v>
      </c>
      <c r="F59" s="1" t="str">
        <f t="shared" si="2"/>
        <v/>
      </c>
      <c r="G59" s="1" t="str">
        <f t="shared" si="1"/>
        <v/>
      </c>
    </row>
    <row r="60" ht="14.25" hidden="1" customHeight="1">
      <c r="A60" s="5">
        <v>41816.0</v>
      </c>
      <c r="B60" s="5" t="s">
        <v>128</v>
      </c>
      <c r="C60" s="48">
        <v>3000.0</v>
      </c>
      <c r="D60" s="48">
        <v>0.0</v>
      </c>
      <c r="E60" s="48">
        <v>177437.06</v>
      </c>
      <c r="F60" s="1" t="str">
        <f t="shared" si="2"/>
        <v/>
      </c>
      <c r="G60" s="1" t="str">
        <f t="shared" si="1"/>
        <v/>
      </c>
    </row>
    <row r="61" ht="14.25" hidden="1" customHeight="1">
      <c r="A61" s="5">
        <v>41827.0</v>
      </c>
      <c r="B61" s="5" t="s">
        <v>129</v>
      </c>
      <c r="C61" s="48">
        <v>0.0</v>
      </c>
      <c r="D61" s="48">
        <v>7.37</v>
      </c>
      <c r="E61" s="48">
        <v>177444.43</v>
      </c>
      <c r="F61" s="1" t="str">
        <f t="shared" si="2"/>
        <v/>
      </c>
      <c r="G61" s="1" t="str">
        <f t="shared" si="1"/>
        <v/>
      </c>
    </row>
    <row r="62" ht="14.25" hidden="1" customHeight="1">
      <c r="A62" s="5">
        <v>41831.0</v>
      </c>
      <c r="B62" s="5" t="s">
        <v>132</v>
      </c>
      <c r="C62" s="48">
        <v>35.0</v>
      </c>
      <c r="D62" s="48">
        <v>0.0</v>
      </c>
      <c r="E62" s="48">
        <v>177409.43</v>
      </c>
      <c r="F62" s="1" t="str">
        <f t="shared" si="2"/>
        <v/>
      </c>
      <c r="G62" s="1" t="str">
        <f t="shared" si="1"/>
        <v/>
      </c>
    </row>
    <row r="63" ht="14.25" customHeight="1">
      <c r="A63" s="5">
        <v>41831.0</v>
      </c>
      <c r="B63" s="5" t="s">
        <v>130</v>
      </c>
      <c r="C63" s="48">
        <v>503.0</v>
      </c>
      <c r="D63" s="48">
        <v>0.0</v>
      </c>
      <c r="E63" s="48">
        <v>176906.43</v>
      </c>
      <c r="F63" s="1" t="str">
        <f t="shared" si="2"/>
        <v/>
      </c>
      <c r="G63" s="1" t="str">
        <f t="shared" si="1"/>
        <v>HMRC</v>
      </c>
    </row>
    <row r="64" ht="14.25" hidden="1" customHeight="1">
      <c r="A64" s="5">
        <v>41836.0</v>
      </c>
      <c r="B64" s="5" t="s">
        <v>128</v>
      </c>
      <c r="C64" s="48">
        <v>2000.0</v>
      </c>
      <c r="D64" s="48">
        <v>0.0</v>
      </c>
      <c r="E64" s="48">
        <v>174906.43</v>
      </c>
      <c r="F64" s="1" t="str">
        <f t="shared" si="2"/>
        <v/>
      </c>
      <c r="G64" s="1" t="str">
        <f t="shared" si="1"/>
        <v/>
      </c>
    </row>
    <row r="65" ht="14.25" hidden="1" customHeight="1">
      <c r="A65" s="5">
        <v>41856.0</v>
      </c>
      <c r="B65" s="5" t="s">
        <v>129</v>
      </c>
      <c r="C65" s="48">
        <v>0.0</v>
      </c>
      <c r="D65" s="48">
        <v>7.46</v>
      </c>
      <c r="E65" s="48">
        <v>174913.89</v>
      </c>
      <c r="F65" s="1" t="str">
        <f t="shared" si="2"/>
        <v/>
      </c>
      <c r="G65" s="1" t="str">
        <f t="shared" si="1"/>
        <v/>
      </c>
    </row>
    <row r="66" ht="14.25" customHeight="1">
      <c r="A66" s="5">
        <v>41862.0</v>
      </c>
      <c r="B66" s="5" t="s">
        <v>130</v>
      </c>
      <c r="C66" s="48">
        <v>503.0</v>
      </c>
      <c r="D66" s="48">
        <v>0.0</v>
      </c>
      <c r="E66" s="48">
        <v>174410.89</v>
      </c>
      <c r="F66" s="1" t="str">
        <f t="shared" si="2"/>
        <v/>
      </c>
      <c r="G66" s="1" t="str">
        <f t="shared" si="1"/>
        <v>HMRC</v>
      </c>
    </row>
    <row r="67" ht="14.25" hidden="1" customHeight="1">
      <c r="A67" s="5">
        <v>41883.0</v>
      </c>
      <c r="B67" s="5" t="s">
        <v>131</v>
      </c>
      <c r="C67" s="48">
        <v>285.0</v>
      </c>
      <c r="D67" s="48">
        <v>0.0</v>
      </c>
      <c r="E67" s="48">
        <v>174125.89</v>
      </c>
      <c r="F67" s="1" t="str">
        <f t="shared" si="2"/>
        <v/>
      </c>
      <c r="G67" s="1" t="str">
        <f t="shared" si="1"/>
        <v/>
      </c>
    </row>
    <row r="68" ht="14.25" customHeight="1">
      <c r="A68" s="5">
        <v>41886.0</v>
      </c>
      <c r="B68" s="5" t="s">
        <v>130</v>
      </c>
      <c r="C68" s="48">
        <v>503.0</v>
      </c>
      <c r="D68" s="48">
        <v>0.0</v>
      </c>
      <c r="E68" s="48">
        <v>173622.89</v>
      </c>
      <c r="F68" s="1" t="str">
        <f t="shared" si="2"/>
        <v/>
      </c>
      <c r="G68" s="1" t="str">
        <f t="shared" si="1"/>
        <v>HMRC</v>
      </c>
    </row>
    <row r="69" ht="14.25" hidden="1" customHeight="1">
      <c r="A69" s="5">
        <v>41887.0</v>
      </c>
      <c r="B69" s="5" t="s">
        <v>129</v>
      </c>
      <c r="C69" s="48">
        <v>0.0</v>
      </c>
      <c r="D69" s="48">
        <v>7.41</v>
      </c>
      <c r="E69" s="48">
        <v>173630.3</v>
      </c>
      <c r="F69" s="1" t="str">
        <f t="shared" si="2"/>
        <v/>
      </c>
      <c r="G69" s="1" t="str">
        <f t="shared" si="1"/>
        <v/>
      </c>
    </row>
    <row r="70" ht="14.25" hidden="1" customHeight="1">
      <c r="A70" s="5">
        <v>41897.0</v>
      </c>
      <c r="B70" s="5" t="s">
        <v>128</v>
      </c>
      <c r="C70" s="48">
        <v>8000.0</v>
      </c>
      <c r="D70" s="48">
        <v>0.0</v>
      </c>
      <c r="E70" s="48">
        <v>165630.3</v>
      </c>
      <c r="F70" s="1" t="str">
        <f t="shared" si="2"/>
        <v/>
      </c>
      <c r="G70" s="1" t="str">
        <f t="shared" si="1"/>
        <v/>
      </c>
    </row>
    <row r="71" ht="14.25" hidden="1" customHeight="1">
      <c r="A71" s="5">
        <v>41899.0</v>
      </c>
      <c r="B71" s="5" t="s">
        <v>128</v>
      </c>
      <c r="C71" s="48">
        <v>4000.0</v>
      </c>
      <c r="D71" s="48">
        <v>0.0</v>
      </c>
      <c r="E71" s="48">
        <v>161630.3</v>
      </c>
      <c r="F71" s="1" t="str">
        <f t="shared" si="2"/>
        <v/>
      </c>
      <c r="G71" s="1" t="str">
        <f t="shared" si="1"/>
        <v/>
      </c>
    </row>
    <row r="72" ht="14.25" hidden="1" customHeight="1">
      <c r="A72" s="5">
        <v>41918.0</v>
      </c>
      <c r="B72" s="5" t="s">
        <v>129</v>
      </c>
      <c r="C72" s="48">
        <v>0.0</v>
      </c>
      <c r="D72" s="48">
        <v>6.8</v>
      </c>
      <c r="E72" s="48">
        <v>161247.1</v>
      </c>
      <c r="F72" s="1" t="str">
        <f t="shared" si="2"/>
        <v/>
      </c>
      <c r="G72" s="1" t="str">
        <f t="shared" si="1"/>
        <v/>
      </c>
    </row>
    <row r="73" ht="14.25" customHeight="1">
      <c r="A73" s="5">
        <v>41918.0</v>
      </c>
      <c r="B73" s="5" t="s">
        <v>130</v>
      </c>
      <c r="C73" s="48">
        <v>503.0</v>
      </c>
      <c r="D73" s="48">
        <v>0.0</v>
      </c>
      <c r="E73" s="48">
        <v>160744.1</v>
      </c>
      <c r="F73" s="1" t="str">
        <f t="shared" si="2"/>
        <v/>
      </c>
      <c r="G73" s="1" t="str">
        <f t="shared" si="1"/>
        <v>HMRC</v>
      </c>
    </row>
    <row r="74" ht="14.25" hidden="1" customHeight="1">
      <c r="A74" s="5">
        <v>41918.0</v>
      </c>
      <c r="B74" s="5" t="s">
        <v>128</v>
      </c>
      <c r="C74" s="48">
        <v>2000.0</v>
      </c>
      <c r="D74" s="48">
        <v>0.0</v>
      </c>
      <c r="E74" s="48">
        <v>158744.1</v>
      </c>
      <c r="F74" s="1" t="str">
        <f t="shared" si="2"/>
        <v/>
      </c>
      <c r="G74" s="1" t="str">
        <f t="shared" si="1"/>
        <v/>
      </c>
    </row>
    <row r="75" ht="14.25" hidden="1" customHeight="1">
      <c r="A75" s="5">
        <v>41939.0</v>
      </c>
      <c r="B75" s="5" t="s">
        <v>128</v>
      </c>
      <c r="C75" s="48">
        <v>2000.0</v>
      </c>
      <c r="D75" s="48">
        <v>0.0</v>
      </c>
      <c r="E75" s="48">
        <v>156744.1</v>
      </c>
      <c r="F75" s="1" t="str">
        <f t="shared" si="2"/>
        <v/>
      </c>
      <c r="G75" s="1" t="str">
        <f t="shared" si="1"/>
        <v/>
      </c>
    </row>
    <row r="76" ht="14.25" hidden="1" customHeight="1">
      <c r="A76" s="5">
        <v>41948.0</v>
      </c>
      <c r="B76" s="5" t="s">
        <v>129</v>
      </c>
      <c r="C76" s="48">
        <v>0.0</v>
      </c>
      <c r="D76" s="48">
        <v>6.71</v>
      </c>
      <c r="E76" s="48">
        <v>156750.81</v>
      </c>
      <c r="F76" s="1" t="str">
        <f t="shared" si="2"/>
        <v/>
      </c>
      <c r="G76" s="1" t="str">
        <f t="shared" si="1"/>
        <v/>
      </c>
    </row>
    <row r="77" ht="14.25" customHeight="1">
      <c r="A77" s="5">
        <v>41950.0</v>
      </c>
      <c r="B77" s="5" t="s">
        <v>130</v>
      </c>
      <c r="C77" s="48">
        <v>503.0</v>
      </c>
      <c r="D77" s="48">
        <v>0.0</v>
      </c>
      <c r="E77" s="48">
        <v>156247.81</v>
      </c>
      <c r="F77" s="1" t="str">
        <f t="shared" si="2"/>
        <v/>
      </c>
      <c r="G77" s="1" t="str">
        <f t="shared" si="1"/>
        <v>HMRC</v>
      </c>
    </row>
    <row r="78" ht="14.25" hidden="1" customHeight="1">
      <c r="A78" s="5">
        <v>41974.0</v>
      </c>
      <c r="B78" s="5" t="s">
        <v>131</v>
      </c>
      <c r="C78" s="48">
        <v>285.0</v>
      </c>
      <c r="D78" s="48">
        <v>0.0</v>
      </c>
      <c r="E78" s="48">
        <v>155962.81</v>
      </c>
      <c r="F78" s="1" t="str">
        <f t="shared" si="2"/>
        <v/>
      </c>
      <c r="G78" s="1" t="str">
        <f t="shared" si="1"/>
        <v/>
      </c>
    </row>
    <row r="79" ht="14.25" hidden="1" customHeight="1">
      <c r="A79" s="5">
        <v>41978.0</v>
      </c>
      <c r="B79" s="5" t="s">
        <v>129</v>
      </c>
      <c r="C79" s="48">
        <v>0.0</v>
      </c>
      <c r="D79" s="48">
        <v>6.42</v>
      </c>
      <c r="E79" s="48">
        <v>155969.23</v>
      </c>
      <c r="F79" s="1" t="str">
        <f t="shared" si="2"/>
        <v/>
      </c>
      <c r="G79" s="1" t="str">
        <f t="shared" si="1"/>
        <v/>
      </c>
    </row>
    <row r="80" ht="14.25" customHeight="1">
      <c r="A80" s="5">
        <v>41989.0</v>
      </c>
      <c r="B80" s="5" t="s">
        <v>130</v>
      </c>
      <c r="C80" s="48">
        <v>503.0</v>
      </c>
      <c r="D80" s="48">
        <v>0.0</v>
      </c>
      <c r="E80" s="48">
        <v>155466.23</v>
      </c>
      <c r="F80" s="1" t="str">
        <f t="shared" si="2"/>
        <v/>
      </c>
      <c r="G80" s="1" t="str">
        <f t="shared" si="1"/>
        <v>HMRC</v>
      </c>
    </row>
    <row r="81" ht="14.25" hidden="1" customHeight="1">
      <c r="A81" s="5">
        <v>42006.0</v>
      </c>
      <c r="B81" s="5" t="s">
        <v>134</v>
      </c>
      <c r="C81" s="48">
        <v>1500.0</v>
      </c>
      <c r="D81" s="48">
        <v>0.0</v>
      </c>
      <c r="E81" s="48">
        <v>153966.23</v>
      </c>
      <c r="F81" s="1" t="str">
        <f t="shared" si="2"/>
        <v/>
      </c>
      <c r="G81" s="1" t="str">
        <f t="shared" si="1"/>
        <v/>
      </c>
    </row>
    <row r="82" ht="14.25" hidden="1" customHeight="1">
      <c r="A82" s="5">
        <v>42009.0</v>
      </c>
      <c r="B82" s="5" t="s">
        <v>129</v>
      </c>
      <c r="C82" s="48">
        <v>0.0</v>
      </c>
      <c r="D82" s="48">
        <v>6.6</v>
      </c>
      <c r="E82" s="48">
        <v>153972.83</v>
      </c>
      <c r="F82" s="1" t="str">
        <f t="shared" si="2"/>
        <v/>
      </c>
      <c r="G82" s="1" t="str">
        <f t="shared" si="1"/>
        <v/>
      </c>
    </row>
    <row r="83" ht="14.25" customHeight="1">
      <c r="A83" s="5">
        <v>42013.0</v>
      </c>
      <c r="B83" s="5" t="s">
        <v>130</v>
      </c>
      <c r="C83" s="48">
        <v>503.0</v>
      </c>
      <c r="D83" s="48">
        <v>0.0</v>
      </c>
      <c r="E83" s="48">
        <v>153469.83</v>
      </c>
      <c r="F83" s="1" t="str">
        <f t="shared" si="2"/>
        <v/>
      </c>
      <c r="G83" s="1" t="str">
        <f t="shared" si="1"/>
        <v>HMRC</v>
      </c>
    </row>
    <row r="84" ht="14.25" hidden="1" customHeight="1">
      <c r="A84" s="5">
        <v>42040.0</v>
      </c>
      <c r="B84" s="5" t="s">
        <v>129</v>
      </c>
      <c r="C84" s="48">
        <v>0.0</v>
      </c>
      <c r="D84" s="48">
        <v>6.52</v>
      </c>
      <c r="E84" s="48">
        <v>153476.35</v>
      </c>
      <c r="F84" s="1" t="str">
        <f t="shared" si="2"/>
        <v/>
      </c>
      <c r="G84" s="1" t="str">
        <f t="shared" si="1"/>
        <v/>
      </c>
    </row>
    <row r="85" ht="14.25" customHeight="1">
      <c r="A85" s="5">
        <v>42045.0</v>
      </c>
      <c r="B85" s="5" t="s">
        <v>130</v>
      </c>
      <c r="C85" s="48">
        <v>503.0</v>
      </c>
      <c r="D85" s="48">
        <v>0.0</v>
      </c>
      <c r="E85" s="48">
        <v>152973.35</v>
      </c>
      <c r="F85" s="1" t="str">
        <f t="shared" si="2"/>
        <v/>
      </c>
      <c r="G85" s="1" t="str">
        <f t="shared" si="1"/>
        <v>HMRC</v>
      </c>
    </row>
    <row r="86" ht="14.25" hidden="1" customHeight="1">
      <c r="A86" s="5">
        <v>42065.0</v>
      </c>
      <c r="B86" s="5" t="s">
        <v>131</v>
      </c>
      <c r="C86" s="48">
        <v>285.0</v>
      </c>
      <c r="D86" s="48">
        <v>0.0</v>
      </c>
      <c r="E86" s="48">
        <v>152688.35</v>
      </c>
      <c r="F86" s="1" t="str">
        <f t="shared" si="2"/>
        <v/>
      </c>
      <c r="G86" s="1" t="str">
        <f t="shared" si="1"/>
        <v/>
      </c>
    </row>
    <row r="87" ht="14.25" customHeight="1">
      <c r="A87" s="5">
        <v>42067.0</v>
      </c>
      <c r="B87" s="5" t="s">
        <v>130</v>
      </c>
      <c r="C87" s="48">
        <v>503.0</v>
      </c>
      <c r="D87" s="48">
        <v>0.0</v>
      </c>
      <c r="E87" s="48">
        <v>152185.35</v>
      </c>
      <c r="F87" s="1" t="str">
        <f t="shared" si="2"/>
        <v/>
      </c>
      <c r="G87" s="1" t="str">
        <f t="shared" si="1"/>
        <v>HMRC</v>
      </c>
    </row>
    <row r="88" ht="14.25" hidden="1" customHeight="1">
      <c r="A88" s="5">
        <v>42068.0</v>
      </c>
      <c r="B88" s="5" t="s">
        <v>129</v>
      </c>
      <c r="C88" s="48">
        <v>0.0</v>
      </c>
      <c r="D88" s="48">
        <v>5.87</v>
      </c>
      <c r="E88" s="48">
        <v>152191.22</v>
      </c>
      <c r="F88" s="1" t="str">
        <f t="shared" si="2"/>
        <v/>
      </c>
      <c r="G88" s="1" t="str">
        <f t="shared" si="1"/>
        <v/>
      </c>
    </row>
    <row r="89" ht="14.25" hidden="1" customHeight="1">
      <c r="A89" s="5">
        <v>42083.0</v>
      </c>
      <c r="B89" s="5" t="s">
        <v>135</v>
      </c>
      <c r="C89" s="48">
        <v>0.0</v>
      </c>
      <c r="D89" s="48">
        <v>6669.0</v>
      </c>
      <c r="E89" s="48">
        <v>158860.22</v>
      </c>
      <c r="F89" s="1" t="str">
        <f t="shared" si="2"/>
        <v/>
      </c>
      <c r="G89" s="1" t="str">
        <f t="shared" si="1"/>
        <v/>
      </c>
    </row>
    <row r="90" ht="14.25" hidden="1" customHeight="1">
      <c r="A90" s="5">
        <v>42094.0</v>
      </c>
      <c r="B90" s="5" t="s">
        <v>136</v>
      </c>
      <c r="C90" s="48">
        <v>0.0</v>
      </c>
      <c r="D90" s="48">
        <v>4765.0</v>
      </c>
      <c r="E90" s="48">
        <v>163625.22</v>
      </c>
      <c r="F90" s="1" t="str">
        <f t="shared" si="2"/>
        <v/>
      </c>
      <c r="G90" s="1" t="str">
        <f t="shared" si="1"/>
        <v/>
      </c>
    </row>
    <row r="91" ht="14.25" hidden="1" customHeight="1">
      <c r="A91" s="5">
        <v>42094.0</v>
      </c>
      <c r="B91" s="5" t="s">
        <v>137</v>
      </c>
      <c r="C91" s="48">
        <v>0.0</v>
      </c>
      <c r="D91" s="48">
        <v>6972.0</v>
      </c>
      <c r="E91" s="48">
        <v>170597.22</v>
      </c>
      <c r="F91" s="1" t="str">
        <f t="shared" si="2"/>
        <v/>
      </c>
      <c r="G91" s="1" t="str">
        <f t="shared" si="1"/>
        <v/>
      </c>
    </row>
    <row r="92" ht="14.25" hidden="1" customHeight="1">
      <c r="A92" s="5">
        <v>42094.0</v>
      </c>
      <c r="B92" s="5" t="s">
        <v>138</v>
      </c>
      <c r="C92" s="48">
        <v>0.0</v>
      </c>
      <c r="D92" s="48">
        <v>13675.0</v>
      </c>
      <c r="E92" s="48">
        <v>184272.22</v>
      </c>
      <c r="F92" s="1" t="str">
        <f t="shared" si="2"/>
        <v/>
      </c>
      <c r="G92" s="1" t="str">
        <f t="shared" si="1"/>
        <v/>
      </c>
    </row>
    <row r="93" ht="14.25" hidden="1" customHeight="1">
      <c r="A93" s="5">
        <v>42094.0</v>
      </c>
      <c r="B93" s="5" t="s">
        <v>139</v>
      </c>
      <c r="C93" s="48">
        <v>0.0</v>
      </c>
      <c r="D93" s="48">
        <v>20202.0</v>
      </c>
      <c r="E93" s="48">
        <v>204474.22</v>
      </c>
      <c r="F93" s="1" t="str">
        <f t="shared" si="2"/>
        <v/>
      </c>
      <c r="G93" s="1" t="str">
        <f t="shared" si="1"/>
        <v/>
      </c>
    </row>
    <row r="94" ht="14.25" hidden="1" customHeight="1">
      <c r="A94" s="5">
        <v>42094.0</v>
      </c>
      <c r="B94" s="5" t="s">
        <v>140</v>
      </c>
      <c r="C94" s="48">
        <v>50000.0</v>
      </c>
      <c r="D94" s="48">
        <v>0.0</v>
      </c>
      <c r="E94" s="48">
        <v>154474.22</v>
      </c>
      <c r="F94" s="1" t="str">
        <f t="shared" si="2"/>
        <v/>
      </c>
      <c r="G94" s="1" t="str">
        <f t="shared" si="1"/>
        <v/>
      </c>
    </row>
    <row r="95" ht="14.25" hidden="1" customHeight="1">
      <c r="A95" s="5">
        <v>42157.0</v>
      </c>
      <c r="B95" s="5" t="s">
        <v>219</v>
      </c>
      <c r="C95" s="48" t="s">
        <v>144</v>
      </c>
      <c r="D95" s="48">
        <v>131400.86</v>
      </c>
      <c r="E95" s="48">
        <v>131400.86</v>
      </c>
      <c r="F95" s="1" t="str">
        <f t="shared" si="2"/>
        <v/>
      </c>
      <c r="G95" s="1" t="str">
        <f t="shared" si="1"/>
        <v/>
      </c>
    </row>
    <row r="96" ht="14.25" hidden="1" customHeight="1">
      <c r="A96" s="5">
        <v>42171.0</v>
      </c>
      <c r="B96" s="5" t="s">
        <v>208</v>
      </c>
      <c r="C96" s="48">
        <v>503.0</v>
      </c>
      <c r="D96" s="48" t="s">
        <v>144</v>
      </c>
      <c r="E96" s="48">
        <v>130897.86</v>
      </c>
      <c r="F96" s="1" t="str">
        <f t="shared" si="2"/>
        <v/>
      </c>
      <c r="G96" s="1" t="str">
        <f t="shared" si="1"/>
        <v/>
      </c>
    </row>
    <row r="97" ht="14.25" hidden="1" customHeight="1">
      <c r="A97" s="5">
        <v>42181.0</v>
      </c>
      <c r="B97" s="5" t="s">
        <v>218</v>
      </c>
      <c r="C97" s="48">
        <v>5000.0</v>
      </c>
      <c r="D97" s="48" t="s">
        <v>144</v>
      </c>
      <c r="E97" s="48">
        <v>125897.86</v>
      </c>
      <c r="F97" s="1" t="str">
        <f t="shared" si="2"/>
        <v/>
      </c>
      <c r="G97" s="1" t="str">
        <f t="shared" si="1"/>
        <v/>
      </c>
    </row>
    <row r="98" ht="14.25" hidden="1" customHeight="1">
      <c r="A98" s="5">
        <v>42186.0</v>
      </c>
      <c r="B98" s="5" t="s">
        <v>217</v>
      </c>
      <c r="C98" s="48" t="s">
        <v>144</v>
      </c>
      <c r="D98" s="48">
        <v>25.88</v>
      </c>
      <c r="E98" s="48">
        <v>125923.74</v>
      </c>
      <c r="F98" s="1" t="str">
        <f t="shared" si="2"/>
        <v/>
      </c>
      <c r="G98" s="1" t="str">
        <f t="shared" si="1"/>
        <v/>
      </c>
    </row>
    <row r="99" ht="14.25" hidden="1" customHeight="1">
      <c r="A99" s="5">
        <v>42192.0</v>
      </c>
      <c r="B99" s="5" t="s">
        <v>208</v>
      </c>
      <c r="C99" s="48">
        <v>503.0</v>
      </c>
      <c r="D99" s="48" t="s">
        <v>144</v>
      </c>
      <c r="E99" s="48">
        <v>125420.74</v>
      </c>
      <c r="F99" s="1" t="str">
        <f t="shared" si="2"/>
        <v/>
      </c>
      <c r="G99" s="1" t="str">
        <f t="shared" si="1"/>
        <v/>
      </c>
    </row>
    <row r="100" ht="14.25" hidden="1" customHeight="1">
      <c r="A100" s="5">
        <v>42208.0</v>
      </c>
      <c r="B100" s="5" t="s">
        <v>208</v>
      </c>
      <c r="C100" s="48">
        <v>503.0</v>
      </c>
      <c r="D100" s="48" t="s">
        <v>144</v>
      </c>
      <c r="E100" s="48">
        <v>124917.74</v>
      </c>
      <c r="F100" s="1" t="str">
        <f t="shared" si="2"/>
        <v/>
      </c>
      <c r="G100" s="1" t="str">
        <f t="shared" si="1"/>
        <v/>
      </c>
    </row>
    <row r="101" ht="14.25" hidden="1" customHeight="1">
      <c r="A101" s="5">
        <v>42217.0</v>
      </c>
      <c r="B101" s="5" t="s">
        <v>216</v>
      </c>
      <c r="C101" s="48" t="s">
        <v>144</v>
      </c>
      <c r="D101" s="48">
        <v>26.61</v>
      </c>
      <c r="E101" s="48">
        <v>124944.35</v>
      </c>
      <c r="F101" s="1" t="str">
        <f t="shared" si="2"/>
        <v/>
      </c>
      <c r="G101" s="1" t="str">
        <f t="shared" si="1"/>
        <v/>
      </c>
    </row>
    <row r="102" ht="14.25" hidden="1" customHeight="1">
      <c r="A102" s="5">
        <v>42226.0</v>
      </c>
      <c r="B102" s="5" t="s">
        <v>215</v>
      </c>
      <c r="C102" s="48">
        <v>2000.0</v>
      </c>
      <c r="D102" s="48" t="s">
        <v>144</v>
      </c>
      <c r="E102" s="48">
        <v>122944.35</v>
      </c>
      <c r="F102" s="1" t="str">
        <f t="shared" si="2"/>
        <v/>
      </c>
      <c r="G102" s="1" t="str">
        <f t="shared" si="1"/>
        <v/>
      </c>
    </row>
    <row r="103" ht="14.25" hidden="1" customHeight="1">
      <c r="A103" s="5">
        <v>42248.0</v>
      </c>
      <c r="B103" s="5" t="s">
        <v>208</v>
      </c>
      <c r="C103" s="48">
        <v>390.0</v>
      </c>
      <c r="D103" s="48" t="s">
        <v>144</v>
      </c>
      <c r="E103" s="48">
        <v>122295.58</v>
      </c>
      <c r="F103" s="1" t="str">
        <f t="shared" si="2"/>
        <v/>
      </c>
      <c r="G103" s="1" t="str">
        <f t="shared" si="1"/>
        <v/>
      </c>
    </row>
    <row r="104" ht="14.25" hidden="1" customHeight="1">
      <c r="A104" s="5">
        <v>42248.0</v>
      </c>
      <c r="B104" s="5" t="s">
        <v>208</v>
      </c>
      <c r="C104" s="48">
        <v>285.0</v>
      </c>
      <c r="D104" s="48" t="s">
        <v>144</v>
      </c>
      <c r="E104" s="48">
        <v>122685.58</v>
      </c>
      <c r="F104" s="1" t="str">
        <f t="shared" si="2"/>
        <v/>
      </c>
      <c r="G104" s="1" t="str">
        <f t="shared" si="1"/>
        <v/>
      </c>
    </row>
    <row r="105" ht="14.25" hidden="1" customHeight="1">
      <c r="A105" s="5">
        <v>42248.0</v>
      </c>
      <c r="B105" s="5" t="s">
        <v>214</v>
      </c>
      <c r="C105" s="48" t="s">
        <v>144</v>
      </c>
      <c r="D105" s="48">
        <v>26.23</v>
      </c>
      <c r="E105" s="48">
        <v>122970.58</v>
      </c>
      <c r="F105" s="1" t="str">
        <f t="shared" si="2"/>
        <v/>
      </c>
      <c r="G105" s="1" t="str">
        <f t="shared" si="1"/>
        <v/>
      </c>
    </row>
    <row r="106" ht="14.25" hidden="1" customHeight="1">
      <c r="A106" s="5">
        <v>42275.0</v>
      </c>
      <c r="B106" s="5" t="s">
        <v>163</v>
      </c>
      <c r="C106" s="48">
        <v>1500.0</v>
      </c>
      <c r="D106" s="48" t="s">
        <v>144</v>
      </c>
      <c r="E106" s="48">
        <v>120795.58</v>
      </c>
      <c r="F106" s="1" t="str">
        <f t="shared" si="2"/>
        <v/>
      </c>
      <c r="G106" s="1" t="str">
        <f t="shared" si="1"/>
        <v/>
      </c>
    </row>
    <row r="107" ht="14.25" hidden="1" customHeight="1">
      <c r="A107" s="5">
        <v>42278.0</v>
      </c>
      <c r="B107" s="5" t="s">
        <v>213</v>
      </c>
      <c r="C107" s="48" t="s">
        <v>144</v>
      </c>
      <c r="D107" s="48">
        <v>25.1</v>
      </c>
      <c r="E107" s="48">
        <v>120820.68</v>
      </c>
      <c r="F107" s="1" t="str">
        <f t="shared" si="2"/>
        <v/>
      </c>
      <c r="G107" s="1" t="str">
        <f t="shared" si="1"/>
        <v/>
      </c>
    </row>
    <row r="108" ht="14.25" hidden="1" customHeight="1">
      <c r="A108" s="5">
        <v>42290.0</v>
      </c>
      <c r="B108" s="5" t="s">
        <v>208</v>
      </c>
      <c r="C108" s="48">
        <v>581.0</v>
      </c>
      <c r="D108" s="48" t="s">
        <v>144</v>
      </c>
      <c r="E108" s="48">
        <v>120239.68</v>
      </c>
      <c r="F108" s="1" t="str">
        <f t="shared" si="2"/>
        <v/>
      </c>
      <c r="G108" s="1" t="str">
        <f t="shared" si="1"/>
        <v/>
      </c>
    </row>
    <row r="109" ht="14.25" hidden="1" customHeight="1">
      <c r="A109" s="5">
        <v>42297.0</v>
      </c>
      <c r="B109" s="5" t="s">
        <v>177</v>
      </c>
      <c r="C109" s="48">
        <v>2500.0</v>
      </c>
      <c r="D109" s="48" t="s">
        <v>144</v>
      </c>
      <c r="E109" s="48">
        <v>117739.68</v>
      </c>
      <c r="F109" s="1" t="str">
        <f t="shared" si="2"/>
        <v/>
      </c>
      <c r="G109" s="1" t="str">
        <f t="shared" si="1"/>
        <v/>
      </c>
    </row>
    <row r="110" ht="14.25" hidden="1" customHeight="1">
      <c r="A110" s="5">
        <v>42309.0</v>
      </c>
      <c r="B110" s="5" t="s">
        <v>212</v>
      </c>
      <c r="C110" s="48" t="s">
        <v>144</v>
      </c>
      <c r="D110" s="48">
        <v>25.37</v>
      </c>
      <c r="E110" s="48">
        <v>117765.05</v>
      </c>
      <c r="F110" s="1" t="str">
        <f t="shared" si="2"/>
        <v/>
      </c>
      <c r="G110" s="1" t="str">
        <f t="shared" si="1"/>
        <v/>
      </c>
    </row>
    <row r="111" ht="14.25" hidden="1" customHeight="1">
      <c r="A111" s="5">
        <v>42325.0</v>
      </c>
      <c r="B111" s="5" t="s">
        <v>208</v>
      </c>
      <c r="C111" s="48">
        <v>432.2</v>
      </c>
      <c r="D111" s="48" t="s">
        <v>144</v>
      </c>
      <c r="E111" s="48">
        <v>117332.85</v>
      </c>
      <c r="F111" s="1" t="str">
        <f t="shared" si="2"/>
        <v/>
      </c>
      <c r="G111" s="1" t="str">
        <f t="shared" si="1"/>
        <v/>
      </c>
    </row>
    <row r="112" ht="14.25" hidden="1" customHeight="1">
      <c r="A112" s="5">
        <v>42339.0</v>
      </c>
      <c r="B112" s="5" t="s">
        <v>208</v>
      </c>
      <c r="C112" s="48">
        <v>285.0</v>
      </c>
      <c r="D112" s="48" t="s">
        <v>144</v>
      </c>
      <c r="E112" s="48">
        <v>117072.01</v>
      </c>
      <c r="F112" s="1" t="str">
        <f t="shared" si="2"/>
        <v/>
      </c>
      <c r="G112" s="1" t="str">
        <f t="shared" si="1"/>
        <v/>
      </c>
    </row>
    <row r="113" ht="14.25" hidden="1" customHeight="1">
      <c r="A113" s="5">
        <v>42339.0</v>
      </c>
      <c r="B113" s="5" t="s">
        <v>211</v>
      </c>
      <c r="C113" s="48" t="s">
        <v>144</v>
      </c>
      <c r="D113" s="48">
        <v>24.16</v>
      </c>
      <c r="E113" s="48">
        <v>117357.01</v>
      </c>
      <c r="F113" s="1" t="str">
        <f t="shared" si="2"/>
        <v/>
      </c>
      <c r="G113" s="1" t="str">
        <f t="shared" si="1"/>
        <v/>
      </c>
    </row>
    <row r="114" ht="14.25" hidden="1" customHeight="1">
      <c r="A114" s="5">
        <v>42345.0</v>
      </c>
      <c r="B114" s="5" t="s">
        <v>177</v>
      </c>
      <c r="C114" s="48">
        <v>2500.0</v>
      </c>
      <c r="D114" s="48" t="s">
        <v>144</v>
      </c>
      <c r="E114" s="48">
        <v>114572.01</v>
      </c>
      <c r="F114" s="1" t="str">
        <f t="shared" si="2"/>
        <v/>
      </c>
      <c r="G114" s="1" t="str">
        <f t="shared" si="1"/>
        <v/>
      </c>
    </row>
    <row r="115" ht="14.25" hidden="1" customHeight="1">
      <c r="A115" s="5">
        <v>42370.0</v>
      </c>
      <c r="B115" s="5" t="s">
        <v>210</v>
      </c>
      <c r="C115" s="48" t="s">
        <v>144</v>
      </c>
      <c r="D115" s="48">
        <v>24.43</v>
      </c>
      <c r="E115" s="48">
        <v>114596.44</v>
      </c>
      <c r="F115" s="1" t="str">
        <f t="shared" si="2"/>
        <v/>
      </c>
      <c r="G115" s="1" t="str">
        <f t="shared" si="1"/>
        <v/>
      </c>
    </row>
    <row r="116" ht="14.25" hidden="1" customHeight="1">
      <c r="A116" s="5">
        <v>42377.0</v>
      </c>
      <c r="B116" s="5" t="s">
        <v>208</v>
      </c>
      <c r="C116" s="48">
        <v>432.2</v>
      </c>
      <c r="D116" s="48" t="s">
        <v>144</v>
      </c>
      <c r="E116" s="48">
        <v>114164.24</v>
      </c>
      <c r="F116" s="1" t="str">
        <f t="shared" si="2"/>
        <v/>
      </c>
      <c r="G116" s="1" t="str">
        <f t="shared" si="1"/>
        <v/>
      </c>
    </row>
    <row r="117" ht="14.25" hidden="1" customHeight="1">
      <c r="A117" s="5">
        <v>42396.0</v>
      </c>
      <c r="B117" s="5" t="s">
        <v>208</v>
      </c>
      <c r="C117" s="48">
        <v>432.2</v>
      </c>
      <c r="D117" s="48" t="s">
        <v>144</v>
      </c>
      <c r="E117" s="48">
        <v>113732.04</v>
      </c>
      <c r="F117" s="1" t="str">
        <f t="shared" si="2"/>
        <v/>
      </c>
      <c r="G117" s="1" t="str">
        <f t="shared" si="1"/>
        <v/>
      </c>
    </row>
    <row r="118" ht="14.25" hidden="1" customHeight="1">
      <c r="A118" s="5">
        <v>42401.0</v>
      </c>
      <c r="B118" s="5" t="s">
        <v>209</v>
      </c>
      <c r="C118" s="48" t="s">
        <v>144</v>
      </c>
      <c r="D118" s="48">
        <v>24.24</v>
      </c>
      <c r="E118" s="48">
        <v>113756.28</v>
      </c>
      <c r="F118" s="1" t="str">
        <f t="shared" si="2"/>
        <v/>
      </c>
      <c r="G118" s="1" t="str">
        <f t="shared" si="1"/>
        <v/>
      </c>
    </row>
    <row r="119" ht="14.25" hidden="1" customHeight="1">
      <c r="A119" s="5">
        <v>42402.0</v>
      </c>
      <c r="B119" s="5" t="s">
        <v>177</v>
      </c>
      <c r="C119" s="48">
        <v>2500.0</v>
      </c>
      <c r="D119" s="48" t="s">
        <v>144</v>
      </c>
      <c r="E119" s="48">
        <v>111256.28</v>
      </c>
      <c r="F119" s="1" t="str">
        <f t="shared" si="2"/>
        <v/>
      </c>
      <c r="G119" s="1" t="str">
        <f t="shared" si="1"/>
        <v/>
      </c>
    </row>
    <row r="120" ht="14.25" hidden="1" customHeight="1">
      <c r="A120" s="5">
        <v>42416.0</v>
      </c>
      <c r="B120" s="5" t="s">
        <v>208</v>
      </c>
      <c r="C120" s="48">
        <v>432.2</v>
      </c>
      <c r="D120" s="48" t="s">
        <v>144</v>
      </c>
      <c r="E120" s="48">
        <v>110824.08</v>
      </c>
      <c r="F120" s="1" t="str">
        <f t="shared" si="2"/>
        <v/>
      </c>
      <c r="G120" s="1" t="str">
        <f t="shared" si="1"/>
        <v/>
      </c>
    </row>
    <row r="121" ht="14.25" hidden="1" customHeight="1">
      <c r="A121" s="5">
        <v>42430.0</v>
      </c>
      <c r="B121" s="5" t="s">
        <v>153</v>
      </c>
      <c r="C121" s="48">
        <v>285.0</v>
      </c>
      <c r="D121" s="48" t="s">
        <v>144</v>
      </c>
      <c r="E121" s="48">
        <v>110561.16</v>
      </c>
      <c r="F121" s="1" t="str">
        <f t="shared" si="2"/>
        <v/>
      </c>
      <c r="G121" s="1" t="str">
        <f t="shared" si="1"/>
        <v/>
      </c>
    </row>
    <row r="122" ht="14.25" hidden="1" customHeight="1">
      <c r="A122" s="5">
        <v>42430.0</v>
      </c>
      <c r="B122" s="5" t="s">
        <v>207</v>
      </c>
      <c r="C122" s="48" t="s">
        <v>144</v>
      </c>
      <c r="D122" s="48">
        <v>22.08</v>
      </c>
      <c r="E122" s="48">
        <v>110846.16</v>
      </c>
      <c r="F122" s="1" t="str">
        <f t="shared" si="2"/>
        <v/>
      </c>
      <c r="G122" s="1" t="str">
        <f t="shared" si="1"/>
        <v/>
      </c>
    </row>
    <row r="123" ht="14.25" customHeight="1">
      <c r="A123" s="5">
        <v>42437.0</v>
      </c>
      <c r="B123" s="5" t="s">
        <v>206</v>
      </c>
      <c r="C123" s="48">
        <v>432.2</v>
      </c>
      <c r="D123" s="48" t="s">
        <v>144</v>
      </c>
      <c r="E123" s="48">
        <v>110128.96</v>
      </c>
      <c r="F123" s="1" t="str">
        <f t="shared" si="2"/>
        <v/>
      </c>
      <c r="G123" s="1" t="str">
        <f t="shared" si="1"/>
        <v>HMRC</v>
      </c>
    </row>
    <row r="124" ht="14.25" hidden="1" customHeight="1">
      <c r="A124" s="5">
        <v>42460.0</v>
      </c>
      <c r="B124" s="5" t="s">
        <v>205</v>
      </c>
      <c r="C124" s="48" t="s">
        <v>144</v>
      </c>
      <c r="D124" s="48">
        <v>10450.0</v>
      </c>
      <c r="E124" s="48">
        <v>120578.96</v>
      </c>
      <c r="F124" s="1" t="str">
        <f t="shared" si="2"/>
        <v/>
      </c>
      <c r="G124" s="1" t="str">
        <f t="shared" si="1"/>
        <v/>
      </c>
    </row>
    <row r="125" ht="14.25" hidden="1" customHeight="1">
      <c r="A125" s="5">
        <v>42461.0</v>
      </c>
      <c r="B125" s="5" t="s">
        <v>203</v>
      </c>
      <c r="C125" s="48">
        <v>33000.0</v>
      </c>
      <c r="D125" s="48" t="s">
        <v>144</v>
      </c>
      <c r="E125" s="48">
        <v>87602.44</v>
      </c>
      <c r="F125" s="1" t="str">
        <f t="shared" si="2"/>
        <v/>
      </c>
      <c r="G125" s="1" t="str">
        <f t="shared" si="1"/>
        <v/>
      </c>
    </row>
    <row r="126" ht="14.25" hidden="1" customHeight="1">
      <c r="A126" s="5">
        <v>42461.0</v>
      </c>
      <c r="B126" s="5" t="s">
        <v>204</v>
      </c>
      <c r="C126" s="48" t="s">
        <v>144</v>
      </c>
      <c r="D126" s="48">
        <v>23.48</v>
      </c>
      <c r="E126" s="48">
        <v>120602.44</v>
      </c>
      <c r="F126" s="1" t="str">
        <f t="shared" si="2"/>
        <v/>
      </c>
      <c r="G126" s="1" t="str">
        <f t="shared" si="1"/>
        <v/>
      </c>
    </row>
    <row r="127" ht="14.25" hidden="1" customHeight="1">
      <c r="A127" s="5">
        <v>42464.0</v>
      </c>
      <c r="B127" s="5" t="s">
        <v>198</v>
      </c>
      <c r="C127" s="48" t="s">
        <v>144</v>
      </c>
      <c r="D127" s="48">
        <v>194.0</v>
      </c>
      <c r="E127" s="48">
        <v>118786.44</v>
      </c>
      <c r="F127" s="1" t="str">
        <f t="shared" si="2"/>
        <v/>
      </c>
      <c r="G127" s="1" t="str">
        <f t="shared" si="1"/>
        <v/>
      </c>
    </row>
    <row r="128" ht="14.25" hidden="1" customHeight="1">
      <c r="A128" s="5">
        <v>42464.0</v>
      </c>
      <c r="B128" s="5" t="s">
        <v>199</v>
      </c>
      <c r="C128" s="48" t="s">
        <v>144</v>
      </c>
      <c r="D128" s="48">
        <v>141.0</v>
      </c>
      <c r="E128" s="48">
        <v>118592.44</v>
      </c>
      <c r="F128" s="1" t="str">
        <f t="shared" si="2"/>
        <v/>
      </c>
      <c r="G128" s="1" t="str">
        <f t="shared" si="1"/>
        <v/>
      </c>
    </row>
    <row r="129" ht="14.25" hidden="1" customHeight="1">
      <c r="A129" s="5">
        <v>42464.0</v>
      </c>
      <c r="B129" s="5" t="s">
        <v>200</v>
      </c>
      <c r="C129" s="48" t="s">
        <v>144</v>
      </c>
      <c r="D129" s="48">
        <v>13675.0</v>
      </c>
      <c r="E129" s="48">
        <v>118451.44</v>
      </c>
      <c r="F129" s="1" t="str">
        <f t="shared" si="2"/>
        <v/>
      </c>
      <c r="G129" s="1" t="str">
        <f t="shared" si="1"/>
        <v/>
      </c>
    </row>
    <row r="130" ht="14.25" hidden="1" customHeight="1">
      <c r="A130" s="5">
        <v>42464.0</v>
      </c>
      <c r="B130" s="5" t="s">
        <v>201</v>
      </c>
      <c r="C130" s="48" t="s">
        <v>144</v>
      </c>
      <c r="D130" s="48">
        <v>6972.0</v>
      </c>
      <c r="E130" s="48">
        <v>104776.44</v>
      </c>
      <c r="F130" s="1" t="str">
        <f t="shared" si="2"/>
        <v/>
      </c>
      <c r="G130" s="1" t="str">
        <f t="shared" si="1"/>
        <v/>
      </c>
    </row>
    <row r="131" ht="14.25" hidden="1" customHeight="1">
      <c r="A131" s="5">
        <v>42464.0</v>
      </c>
      <c r="B131" s="5" t="s">
        <v>202</v>
      </c>
      <c r="C131" s="48" t="s">
        <v>144</v>
      </c>
      <c r="D131" s="48">
        <v>20202.0</v>
      </c>
      <c r="E131" s="48">
        <v>97804.44</v>
      </c>
      <c r="F131" s="1" t="str">
        <f t="shared" si="2"/>
        <v/>
      </c>
      <c r="G131" s="1" t="str">
        <f t="shared" si="1"/>
        <v/>
      </c>
    </row>
    <row r="132" ht="14.25" hidden="1" customHeight="1">
      <c r="A132" s="5">
        <v>42464.0</v>
      </c>
      <c r="B132" s="5" t="s">
        <v>177</v>
      </c>
      <c r="C132" s="48">
        <v>10000.0</v>
      </c>
      <c r="D132" s="48" t="s">
        <v>144</v>
      </c>
      <c r="E132" s="48">
        <v>77602.44</v>
      </c>
      <c r="F132" s="1" t="str">
        <f t="shared" si="2"/>
        <v/>
      </c>
      <c r="G132" s="1" t="str">
        <f t="shared" si="1"/>
        <v/>
      </c>
    </row>
    <row r="133" ht="14.25" hidden="1" customHeight="1">
      <c r="A133" s="5">
        <v>42465.0</v>
      </c>
      <c r="B133" s="5" t="s">
        <v>197</v>
      </c>
      <c r="C133" s="48" t="s">
        <v>144</v>
      </c>
      <c r="D133" s="48">
        <v>3610.0</v>
      </c>
      <c r="E133" s="48">
        <v>120896.44</v>
      </c>
      <c r="F133" s="1" t="str">
        <f t="shared" si="2"/>
        <v/>
      </c>
      <c r="G133" s="1" t="str">
        <f t="shared" si="1"/>
        <v/>
      </c>
    </row>
    <row r="134" ht="14.25" hidden="1" customHeight="1">
      <c r="A134" s="5">
        <v>42465.0</v>
      </c>
      <c r="B134" s="5" t="s">
        <v>177</v>
      </c>
      <c r="C134" s="48">
        <v>1500.0</v>
      </c>
      <c r="D134" s="48" t="s">
        <v>144</v>
      </c>
      <c r="E134" s="48">
        <v>117286.44</v>
      </c>
      <c r="F134" s="1" t="str">
        <f t="shared" si="2"/>
        <v/>
      </c>
      <c r="G134" s="1" t="str">
        <f t="shared" si="1"/>
        <v/>
      </c>
    </row>
    <row r="135" ht="14.25" hidden="1" customHeight="1">
      <c r="A135" s="5">
        <v>42466.0</v>
      </c>
      <c r="B135" s="5" t="s">
        <v>177</v>
      </c>
      <c r="C135" s="48">
        <v>5000.0</v>
      </c>
      <c r="D135" s="48" t="s">
        <v>144</v>
      </c>
      <c r="E135" s="48">
        <v>115896.44</v>
      </c>
      <c r="F135" s="1" t="str">
        <f t="shared" si="2"/>
        <v/>
      </c>
      <c r="G135" s="1" t="str">
        <f t="shared" si="1"/>
        <v/>
      </c>
    </row>
    <row r="136" ht="14.25" customHeight="1">
      <c r="A136" s="5">
        <v>42471.0</v>
      </c>
      <c r="B136" s="5" t="s">
        <v>195</v>
      </c>
      <c r="C136" s="48">
        <v>5079.0</v>
      </c>
      <c r="D136" s="48" t="s">
        <v>144</v>
      </c>
      <c r="E136" s="48">
        <v>110385.44</v>
      </c>
      <c r="F136" s="1" t="str">
        <f t="shared" si="2"/>
        <v/>
      </c>
      <c r="G136" s="1" t="str">
        <f t="shared" si="1"/>
        <v>HMRC</v>
      </c>
    </row>
    <row r="137" ht="14.25" customHeight="1">
      <c r="A137" s="5">
        <v>42471.0</v>
      </c>
      <c r="B137" s="5" t="s">
        <v>196</v>
      </c>
      <c r="C137" s="48">
        <v>432.0</v>
      </c>
      <c r="D137" s="48" t="s">
        <v>144</v>
      </c>
      <c r="E137" s="48">
        <v>115464.44</v>
      </c>
      <c r="F137" s="1" t="str">
        <f t="shared" si="2"/>
        <v/>
      </c>
      <c r="G137" s="1" t="str">
        <f t="shared" si="1"/>
        <v>HMRC</v>
      </c>
    </row>
    <row r="138" ht="14.25" hidden="1" customHeight="1">
      <c r="A138" s="5">
        <v>42474.0</v>
      </c>
      <c r="B138" s="5" t="s">
        <v>177</v>
      </c>
      <c r="C138" s="48">
        <v>2500.0</v>
      </c>
      <c r="D138" s="48" t="s">
        <v>144</v>
      </c>
      <c r="E138" s="48">
        <v>107885.44</v>
      </c>
      <c r="F138" s="1" t="str">
        <f t="shared" si="2"/>
        <v/>
      </c>
      <c r="G138" s="1" t="str">
        <f t="shared" si="1"/>
        <v/>
      </c>
    </row>
    <row r="139" ht="14.25" hidden="1" customHeight="1">
      <c r="A139" s="5">
        <v>42486.0</v>
      </c>
      <c r="B139" s="5" t="s">
        <v>177</v>
      </c>
      <c r="C139" s="48">
        <v>2500.0</v>
      </c>
      <c r="D139" s="48" t="s">
        <v>144</v>
      </c>
      <c r="E139" s="48">
        <v>105385.44</v>
      </c>
      <c r="F139" s="1" t="str">
        <f t="shared" si="2"/>
        <v/>
      </c>
      <c r="G139" s="1" t="str">
        <f t="shared" si="1"/>
        <v/>
      </c>
    </row>
    <row r="140" ht="14.25" hidden="1" customHeight="1">
      <c r="A140" s="5">
        <v>42491.0</v>
      </c>
      <c r="B140" s="5" t="s">
        <v>194</v>
      </c>
      <c r="C140" s="48" t="s">
        <v>144</v>
      </c>
      <c r="D140" s="48">
        <v>22.16</v>
      </c>
      <c r="E140" s="48">
        <v>105407.6</v>
      </c>
      <c r="F140" s="1" t="str">
        <f t="shared" si="2"/>
        <v/>
      </c>
      <c r="G140" s="1" t="str">
        <f t="shared" si="1"/>
        <v/>
      </c>
    </row>
    <row r="141" ht="14.25" customHeight="1">
      <c r="A141" s="5">
        <v>42496.0</v>
      </c>
      <c r="B141" s="5" t="s">
        <v>193</v>
      </c>
      <c r="C141" s="48">
        <v>3003.0</v>
      </c>
      <c r="D141" s="48" t="s">
        <v>144</v>
      </c>
      <c r="E141" s="48">
        <v>102404.6</v>
      </c>
      <c r="F141" s="1" t="str">
        <f t="shared" si="2"/>
        <v/>
      </c>
      <c r="G141" s="1" t="str">
        <f t="shared" si="1"/>
        <v>HMRC</v>
      </c>
    </row>
    <row r="142" ht="14.25" hidden="1" customHeight="1">
      <c r="A142" s="5">
        <v>42522.0</v>
      </c>
      <c r="B142" s="5" t="s">
        <v>153</v>
      </c>
      <c r="C142" s="48">
        <v>285.0</v>
      </c>
      <c r="D142" s="48" t="s">
        <v>144</v>
      </c>
      <c r="E142" s="48">
        <v>102141.45</v>
      </c>
      <c r="F142" s="1" t="str">
        <f t="shared" si="2"/>
        <v/>
      </c>
      <c r="G142" s="1" t="str">
        <f t="shared" si="1"/>
        <v/>
      </c>
    </row>
    <row r="143" ht="14.25" hidden="1" customHeight="1">
      <c r="A143" s="5">
        <v>42522.0</v>
      </c>
      <c r="B143" s="5" t="s">
        <v>192</v>
      </c>
      <c r="C143" s="48" t="s">
        <v>144</v>
      </c>
      <c r="D143" s="48">
        <v>21.85</v>
      </c>
      <c r="E143" s="48">
        <v>102426.45</v>
      </c>
      <c r="F143" s="1" t="str">
        <f t="shared" si="2"/>
        <v/>
      </c>
      <c r="G143" s="1" t="str">
        <f t="shared" si="1"/>
        <v/>
      </c>
    </row>
    <row r="144" ht="14.25" customHeight="1">
      <c r="A144" s="5">
        <v>42529.0</v>
      </c>
      <c r="B144" s="5" t="s">
        <v>190</v>
      </c>
      <c r="C144" s="48">
        <v>503.0</v>
      </c>
      <c r="D144" s="48" t="s">
        <v>144</v>
      </c>
      <c r="E144" s="48">
        <v>101248.45</v>
      </c>
      <c r="F144" s="1" t="str">
        <f t="shared" si="2"/>
        <v/>
      </c>
      <c r="G144" s="1" t="str">
        <f t="shared" si="1"/>
        <v>HMRC</v>
      </c>
    </row>
    <row r="145" ht="14.25" hidden="1" customHeight="1">
      <c r="A145" s="5">
        <v>42531.0</v>
      </c>
      <c r="B145" s="5" t="s">
        <v>189</v>
      </c>
      <c r="C145" s="48">
        <v>2500.0</v>
      </c>
      <c r="D145" s="48" t="s">
        <v>144</v>
      </c>
      <c r="E145" s="48">
        <v>98748.45</v>
      </c>
      <c r="F145" s="1" t="str">
        <f t="shared" si="2"/>
        <v/>
      </c>
      <c r="G145" s="1" t="str">
        <f t="shared" si="1"/>
        <v/>
      </c>
    </row>
    <row r="146" ht="14.25" hidden="1" customHeight="1">
      <c r="A146" s="5">
        <v>42552.0</v>
      </c>
      <c r="B146" s="5" t="s">
        <v>188</v>
      </c>
      <c r="C146" s="48" t="s">
        <v>144</v>
      </c>
      <c r="D146" s="48">
        <v>20.48</v>
      </c>
      <c r="E146" s="48">
        <v>98768.93</v>
      </c>
      <c r="F146" s="1" t="str">
        <f t="shared" si="2"/>
        <v/>
      </c>
      <c r="G146" s="1" t="str">
        <f t="shared" si="1"/>
        <v/>
      </c>
    </row>
    <row r="147" ht="14.25" hidden="1" customHeight="1">
      <c r="A147" s="5">
        <v>42556.0</v>
      </c>
      <c r="B147" s="5" t="s">
        <v>187</v>
      </c>
      <c r="C147" s="48">
        <v>2500.0</v>
      </c>
      <c r="D147" s="48" t="s">
        <v>144</v>
      </c>
      <c r="E147" s="48">
        <v>96268.93</v>
      </c>
      <c r="F147" s="1" t="str">
        <f t="shared" si="2"/>
        <v/>
      </c>
      <c r="G147" s="1" t="str">
        <f t="shared" si="1"/>
        <v/>
      </c>
    </row>
    <row r="148" ht="14.25" customHeight="1">
      <c r="A148" s="5">
        <v>42559.0</v>
      </c>
      <c r="B148" s="5" t="s">
        <v>186</v>
      </c>
      <c r="C148" s="48">
        <v>503.0</v>
      </c>
      <c r="D148" s="48" t="s">
        <v>144</v>
      </c>
      <c r="E148" s="48">
        <v>95765.93</v>
      </c>
      <c r="F148" s="1" t="str">
        <f t="shared" si="2"/>
        <v/>
      </c>
      <c r="G148" s="1" t="str">
        <f t="shared" si="1"/>
        <v>HMRC</v>
      </c>
    </row>
    <row r="149" ht="14.25" hidden="1" customHeight="1">
      <c r="A149" s="5">
        <v>42583.0</v>
      </c>
      <c r="B149" s="5" t="s">
        <v>185</v>
      </c>
      <c r="C149" s="48" t="s">
        <v>144</v>
      </c>
      <c r="D149" s="48">
        <v>20.43</v>
      </c>
      <c r="E149" s="48">
        <v>95786.36</v>
      </c>
      <c r="F149" s="1" t="str">
        <f t="shared" si="2"/>
        <v/>
      </c>
      <c r="G149" s="1" t="str">
        <f t="shared" si="1"/>
        <v/>
      </c>
    </row>
    <row r="150" ht="14.25" customHeight="1">
      <c r="A150" s="5">
        <v>42591.0</v>
      </c>
      <c r="B150" s="5" t="s">
        <v>184</v>
      </c>
      <c r="C150" s="48">
        <v>503.0</v>
      </c>
      <c r="D150" s="48" t="s">
        <v>144</v>
      </c>
      <c r="E150" s="48">
        <v>95283.36</v>
      </c>
      <c r="F150" s="1" t="str">
        <f t="shared" si="2"/>
        <v/>
      </c>
      <c r="G150" s="1" t="str">
        <f t="shared" si="1"/>
        <v>HMRC</v>
      </c>
    </row>
    <row r="151" ht="14.25" hidden="1" customHeight="1">
      <c r="A151" s="5">
        <v>42598.0</v>
      </c>
      <c r="B151" s="5" t="s">
        <v>177</v>
      </c>
      <c r="C151" s="48">
        <v>2500.0</v>
      </c>
      <c r="D151" s="48" t="s">
        <v>144</v>
      </c>
      <c r="E151" s="48">
        <v>92783.36</v>
      </c>
      <c r="F151" s="1" t="str">
        <f t="shared" si="2"/>
        <v/>
      </c>
      <c r="G151" s="1" t="str">
        <f t="shared" si="1"/>
        <v/>
      </c>
    </row>
    <row r="152" ht="14.25" hidden="1" customHeight="1">
      <c r="A152" s="5">
        <v>42614.0</v>
      </c>
      <c r="B152" s="5" t="s">
        <v>153</v>
      </c>
      <c r="C152" s="48">
        <v>285.0</v>
      </c>
      <c r="D152" s="48" t="s">
        <v>144</v>
      </c>
      <c r="E152" s="48">
        <v>92510.35</v>
      </c>
      <c r="F152" s="1" t="str">
        <f t="shared" si="2"/>
        <v/>
      </c>
      <c r="G152" s="1" t="str">
        <f t="shared" si="1"/>
        <v/>
      </c>
    </row>
    <row r="153" ht="14.25" hidden="1" customHeight="1">
      <c r="A153" s="5">
        <v>42614.0</v>
      </c>
      <c r="B153" s="5" t="s">
        <v>183</v>
      </c>
      <c r="C153" s="48" t="s">
        <v>144</v>
      </c>
      <c r="D153" s="48">
        <v>11.99</v>
      </c>
      <c r="E153" s="48">
        <v>92795.35</v>
      </c>
      <c r="F153" s="1" t="str">
        <f t="shared" si="2"/>
        <v/>
      </c>
      <c r="G153" s="1" t="str">
        <f t="shared" si="1"/>
        <v/>
      </c>
    </row>
    <row r="154" ht="14.25" customHeight="1">
      <c r="A154" s="5">
        <v>42619.0</v>
      </c>
      <c r="B154" s="5" t="s">
        <v>182</v>
      </c>
      <c r="C154" s="48">
        <v>503.0</v>
      </c>
      <c r="D154" s="48" t="s">
        <v>144</v>
      </c>
      <c r="E154" s="48">
        <v>92007.35</v>
      </c>
      <c r="F154" s="1" t="str">
        <f t="shared" si="2"/>
        <v/>
      </c>
      <c r="G154" s="1" t="str">
        <f t="shared" si="1"/>
        <v>HMRC</v>
      </c>
    </row>
    <row r="155" ht="14.25" hidden="1" customHeight="1">
      <c r="A155" s="5">
        <v>42640.0</v>
      </c>
      <c r="B155" s="5" t="s">
        <v>177</v>
      </c>
      <c r="C155" s="48">
        <v>2500.0</v>
      </c>
      <c r="D155" s="48" t="s">
        <v>144</v>
      </c>
      <c r="E155" s="48">
        <v>89507.35</v>
      </c>
      <c r="F155" s="1" t="str">
        <f t="shared" si="2"/>
        <v/>
      </c>
      <c r="G155" s="1" t="str">
        <f t="shared" si="1"/>
        <v/>
      </c>
    </row>
    <row r="156" ht="14.25" hidden="1" customHeight="1">
      <c r="A156" s="5">
        <v>42644.0</v>
      </c>
      <c r="B156" s="5" t="s">
        <v>181</v>
      </c>
      <c r="C156" s="48" t="s">
        <v>144</v>
      </c>
      <c r="D156" s="48">
        <v>11.31</v>
      </c>
      <c r="E156" s="48">
        <v>89518.66</v>
      </c>
      <c r="F156" s="1" t="str">
        <f t="shared" si="2"/>
        <v/>
      </c>
      <c r="G156" s="1" t="str">
        <f t="shared" si="1"/>
        <v/>
      </c>
    </row>
    <row r="157" ht="14.25" customHeight="1">
      <c r="A157" s="5">
        <v>42649.0</v>
      </c>
      <c r="B157" s="5" t="s">
        <v>180</v>
      </c>
      <c r="C157" s="48">
        <v>503.0</v>
      </c>
      <c r="D157" s="48" t="s">
        <v>144</v>
      </c>
      <c r="E157" s="48">
        <v>89015.66</v>
      </c>
      <c r="F157" s="1" t="str">
        <f t="shared" si="2"/>
        <v/>
      </c>
      <c r="G157" s="1" t="str">
        <f t="shared" si="1"/>
        <v>HMRC</v>
      </c>
    </row>
    <row r="158" ht="14.25" hidden="1" customHeight="1">
      <c r="A158" s="5">
        <v>42675.0</v>
      </c>
      <c r="B158" s="5" t="s">
        <v>179</v>
      </c>
      <c r="C158" s="48" t="s">
        <v>144</v>
      </c>
      <c r="D158" s="48">
        <v>9.03</v>
      </c>
      <c r="E158" s="48">
        <v>89024.69</v>
      </c>
      <c r="F158" s="1" t="str">
        <f t="shared" si="2"/>
        <v/>
      </c>
      <c r="G158" s="1" t="str">
        <f t="shared" si="1"/>
        <v/>
      </c>
    </row>
    <row r="159" ht="14.25" customHeight="1">
      <c r="A159" s="5">
        <v>42681.0</v>
      </c>
      <c r="B159" s="5" t="s">
        <v>178</v>
      </c>
      <c r="C159" s="48">
        <v>503.0</v>
      </c>
      <c r="D159" s="48" t="s">
        <v>144</v>
      </c>
      <c r="E159" s="48">
        <v>88521.69</v>
      </c>
      <c r="F159" s="1" t="str">
        <f t="shared" si="2"/>
        <v/>
      </c>
      <c r="G159" s="1" t="str">
        <f t="shared" si="1"/>
        <v>HMRC</v>
      </c>
    </row>
    <row r="160" ht="14.25" hidden="1" customHeight="1">
      <c r="A160" s="5">
        <v>42695.0</v>
      </c>
      <c r="B160" s="5" t="s">
        <v>177</v>
      </c>
      <c r="C160" s="48">
        <v>2500.0</v>
      </c>
      <c r="D160" s="48" t="s">
        <v>144</v>
      </c>
      <c r="E160" s="48">
        <v>86021.69</v>
      </c>
      <c r="F160" s="1" t="str">
        <f t="shared" si="2"/>
        <v/>
      </c>
      <c r="G160" s="1" t="str">
        <f t="shared" si="1"/>
        <v/>
      </c>
    </row>
    <row r="161" ht="14.25" hidden="1" customHeight="1">
      <c r="A161" s="5">
        <v>42705.0</v>
      </c>
      <c r="B161" s="5" t="s">
        <v>153</v>
      </c>
      <c r="C161" s="48">
        <v>285.0</v>
      </c>
      <c r="D161" s="48" t="s">
        <v>144</v>
      </c>
      <c r="E161" s="48">
        <v>85743.91</v>
      </c>
      <c r="F161" s="1" t="str">
        <f t="shared" si="2"/>
        <v/>
      </c>
      <c r="G161" s="1" t="str">
        <f t="shared" si="1"/>
        <v/>
      </c>
    </row>
    <row r="162" ht="14.25" hidden="1" customHeight="1">
      <c r="A162" s="5">
        <v>42705.0</v>
      </c>
      <c r="B162" s="5" t="s">
        <v>176</v>
      </c>
      <c r="C162" s="48" t="s">
        <v>144</v>
      </c>
      <c r="D162" s="48">
        <v>7.22</v>
      </c>
      <c r="E162" s="48">
        <v>86028.91</v>
      </c>
      <c r="F162" s="1" t="str">
        <f t="shared" si="2"/>
        <v/>
      </c>
      <c r="G162" s="1" t="str">
        <f t="shared" si="1"/>
        <v/>
      </c>
    </row>
    <row r="163" ht="14.25" customHeight="1">
      <c r="A163" s="5">
        <v>42713.0</v>
      </c>
      <c r="B163" s="5" t="s">
        <v>175</v>
      </c>
      <c r="C163" s="48">
        <v>503.0</v>
      </c>
      <c r="D163" s="48" t="s">
        <v>144</v>
      </c>
      <c r="E163" s="48">
        <v>85240.91</v>
      </c>
      <c r="F163" s="1" t="str">
        <f t="shared" si="2"/>
        <v/>
      </c>
      <c r="G163" s="1" t="str">
        <f t="shared" si="1"/>
        <v>HMRC</v>
      </c>
    </row>
    <row r="164" ht="14.25" hidden="1" customHeight="1">
      <c r="A164" s="5">
        <v>42736.0</v>
      </c>
      <c r="B164" s="5" t="s">
        <v>174</v>
      </c>
      <c r="C164" s="48" t="s">
        <v>144</v>
      </c>
      <c r="D164" s="48">
        <v>7.25</v>
      </c>
      <c r="E164" s="48">
        <v>85248.16</v>
      </c>
      <c r="F164" s="1" t="str">
        <f t="shared" si="2"/>
        <v/>
      </c>
      <c r="G164" s="1" t="str">
        <f t="shared" si="1"/>
        <v/>
      </c>
    </row>
    <row r="165" ht="14.25" customHeight="1">
      <c r="A165" s="5">
        <v>42738.0</v>
      </c>
      <c r="B165" s="5" t="s">
        <v>173</v>
      </c>
      <c r="C165" s="48">
        <v>503.0</v>
      </c>
      <c r="D165" s="48" t="s">
        <v>144</v>
      </c>
      <c r="E165" s="48">
        <v>84745.16</v>
      </c>
      <c r="F165" s="1" t="str">
        <f t="shared" si="2"/>
        <v/>
      </c>
      <c r="G165" s="1" t="str">
        <f t="shared" si="1"/>
        <v>HMRC</v>
      </c>
    </row>
    <row r="166" ht="14.25" hidden="1" customHeight="1">
      <c r="A166" s="5">
        <v>42767.0</v>
      </c>
      <c r="B166" s="5" t="s">
        <v>172</v>
      </c>
      <c r="C166" s="48" t="s">
        <v>144</v>
      </c>
      <c r="D166" s="48">
        <v>7.2</v>
      </c>
      <c r="E166" s="48">
        <v>84752.36</v>
      </c>
      <c r="F166" s="1" t="str">
        <f t="shared" si="2"/>
        <v/>
      </c>
      <c r="G166" s="1" t="str">
        <f t="shared" si="1"/>
        <v/>
      </c>
    </row>
    <row r="167" ht="14.25" hidden="1" customHeight="1">
      <c r="A167" s="5">
        <v>42776.0</v>
      </c>
      <c r="B167" s="5" t="s">
        <v>171</v>
      </c>
      <c r="C167" s="48">
        <v>2500.0</v>
      </c>
      <c r="D167" s="48" t="s">
        <v>144</v>
      </c>
      <c r="E167" s="48">
        <v>82252.36</v>
      </c>
      <c r="F167" s="1" t="str">
        <f t="shared" si="2"/>
        <v/>
      </c>
      <c r="G167" s="1" t="str">
        <f t="shared" si="1"/>
        <v/>
      </c>
    </row>
    <row r="168" ht="14.25" customHeight="1">
      <c r="A168" s="5">
        <v>42779.0</v>
      </c>
      <c r="B168" s="5" t="s">
        <v>170</v>
      </c>
      <c r="C168" s="48">
        <v>503.0</v>
      </c>
      <c r="D168" s="48" t="s">
        <v>144</v>
      </c>
      <c r="E168" s="48">
        <v>81749.36</v>
      </c>
      <c r="F168" s="1" t="str">
        <f t="shared" si="2"/>
        <v/>
      </c>
      <c r="G168" s="1" t="str">
        <f t="shared" si="1"/>
        <v>HMRC</v>
      </c>
    </row>
    <row r="169" ht="14.25" hidden="1" customHeight="1">
      <c r="A169" s="5">
        <v>42795.0</v>
      </c>
      <c r="B169" s="5" t="s">
        <v>153</v>
      </c>
      <c r="C169" s="48">
        <v>285.0</v>
      </c>
      <c r="D169" s="48" t="s">
        <v>144</v>
      </c>
      <c r="E169" s="48">
        <v>81470.71</v>
      </c>
      <c r="F169" s="1" t="str">
        <f t="shared" si="2"/>
        <v/>
      </c>
      <c r="G169" s="1" t="str">
        <f t="shared" si="1"/>
        <v/>
      </c>
    </row>
    <row r="170" ht="14.25" hidden="1" customHeight="1">
      <c r="A170" s="5">
        <v>42795.0</v>
      </c>
      <c r="B170" s="5" t="s">
        <v>169</v>
      </c>
      <c r="C170" s="48" t="s">
        <v>144</v>
      </c>
      <c r="D170" s="48">
        <v>6.35</v>
      </c>
      <c r="E170" s="48">
        <v>81755.71</v>
      </c>
      <c r="F170" s="1" t="str">
        <f t="shared" si="2"/>
        <v/>
      </c>
      <c r="G170" s="1" t="str">
        <f t="shared" si="1"/>
        <v/>
      </c>
    </row>
    <row r="171" ht="14.25" customHeight="1">
      <c r="A171" s="5">
        <v>42804.0</v>
      </c>
      <c r="B171" s="5" t="s">
        <v>168</v>
      </c>
      <c r="C171" s="48">
        <v>503.0</v>
      </c>
      <c r="D171" s="48" t="s">
        <v>144</v>
      </c>
      <c r="E171" s="48">
        <v>80967.71</v>
      </c>
      <c r="F171" s="1" t="str">
        <f t="shared" si="2"/>
        <v/>
      </c>
      <c r="G171" s="1" t="str">
        <f t="shared" si="1"/>
        <v>HMRC</v>
      </c>
    </row>
    <row r="172" ht="14.25" hidden="1" customHeight="1">
      <c r="A172" s="5">
        <v>42821.0</v>
      </c>
      <c r="B172" s="5" t="s">
        <v>167</v>
      </c>
      <c r="C172" s="48" t="s">
        <v>144</v>
      </c>
      <c r="D172" s="48">
        <v>20202.0</v>
      </c>
      <c r="E172" s="48">
        <v>101169.71</v>
      </c>
      <c r="F172" s="1" t="str">
        <f t="shared" si="2"/>
        <v/>
      </c>
      <c r="G172" s="1" t="str">
        <f t="shared" si="1"/>
        <v/>
      </c>
    </row>
    <row r="173" ht="14.25" hidden="1" customHeight="1">
      <c r="A173" s="5">
        <v>42822.0</v>
      </c>
      <c r="B173" s="5" t="s">
        <v>165</v>
      </c>
      <c r="C173" s="48" t="s">
        <v>144</v>
      </c>
      <c r="D173" s="48">
        <v>10450.0</v>
      </c>
      <c r="E173" s="48">
        <v>125294.71</v>
      </c>
      <c r="F173" s="1" t="str">
        <f t="shared" si="2"/>
        <v/>
      </c>
      <c r="G173" s="1" t="str">
        <f t="shared" si="1"/>
        <v/>
      </c>
    </row>
    <row r="174" ht="14.25" hidden="1" customHeight="1">
      <c r="A174" s="5">
        <v>42822.0</v>
      </c>
      <c r="B174" s="5" t="s">
        <v>166</v>
      </c>
      <c r="C174" s="48" t="s">
        <v>144</v>
      </c>
      <c r="D174" s="48">
        <v>13675.0</v>
      </c>
      <c r="E174" s="48">
        <v>114844.71</v>
      </c>
      <c r="F174" s="1" t="str">
        <f t="shared" si="2"/>
        <v/>
      </c>
      <c r="G174" s="1" t="str">
        <f t="shared" si="1"/>
        <v/>
      </c>
    </row>
    <row r="175" ht="14.25" hidden="1" customHeight="1">
      <c r="A175" s="5">
        <v>42826.0</v>
      </c>
      <c r="B175" s="5" t="s">
        <v>164</v>
      </c>
      <c r="C175" s="48" t="s">
        <v>144</v>
      </c>
      <c r="D175" s="48">
        <v>7.43</v>
      </c>
      <c r="E175" s="48">
        <v>125302.14</v>
      </c>
      <c r="F175" s="1" t="str">
        <f t="shared" si="2"/>
        <v/>
      </c>
      <c r="G175" s="1" t="str">
        <f t="shared" si="1"/>
        <v/>
      </c>
    </row>
    <row r="176" ht="14.25" hidden="1" customHeight="1">
      <c r="A176" s="5">
        <v>42828.0</v>
      </c>
      <c r="B176" s="5" t="s">
        <v>161</v>
      </c>
      <c r="C176" s="48" t="s">
        <v>144</v>
      </c>
      <c r="D176" s="48">
        <v>71.0</v>
      </c>
      <c r="E176" s="48">
        <v>122645.14</v>
      </c>
      <c r="F176" s="1" t="str">
        <f t="shared" si="2"/>
        <v/>
      </c>
      <c r="G176" s="1" t="str">
        <f t="shared" si="1"/>
        <v/>
      </c>
    </row>
    <row r="177" ht="14.25" hidden="1" customHeight="1">
      <c r="A177" s="5">
        <v>42828.0</v>
      </c>
      <c r="B177" s="5" t="s">
        <v>162</v>
      </c>
      <c r="C177" s="48" t="s">
        <v>144</v>
      </c>
      <c r="D177" s="48">
        <v>6772.0</v>
      </c>
      <c r="E177" s="48">
        <v>122574.14</v>
      </c>
      <c r="F177" s="1" t="str">
        <f t="shared" si="2"/>
        <v/>
      </c>
      <c r="G177" s="1" t="str">
        <f t="shared" si="1"/>
        <v/>
      </c>
    </row>
    <row r="178" ht="14.25" hidden="1" customHeight="1">
      <c r="A178" s="5">
        <v>42828.0</v>
      </c>
      <c r="B178" s="5" t="s">
        <v>163</v>
      </c>
      <c r="C178" s="48">
        <v>1500.0</v>
      </c>
      <c r="D178" s="48" t="s">
        <v>144</v>
      </c>
      <c r="E178" s="48">
        <v>115802.14</v>
      </c>
      <c r="F178" s="1" t="str">
        <f t="shared" si="2"/>
        <v/>
      </c>
      <c r="G178" s="1" t="str">
        <f t="shared" si="1"/>
        <v/>
      </c>
    </row>
    <row r="179" ht="14.25" hidden="1" customHeight="1">
      <c r="A179" s="5">
        <v>42828.0</v>
      </c>
      <c r="B179" s="5" t="s">
        <v>159</v>
      </c>
      <c r="C179" s="48">
        <v>8000.0</v>
      </c>
      <c r="D179" s="48" t="s">
        <v>144</v>
      </c>
      <c r="E179" s="48">
        <v>117302.14</v>
      </c>
      <c r="F179" s="1" t="str">
        <f t="shared" si="2"/>
        <v/>
      </c>
      <c r="G179" s="1" t="str">
        <f t="shared" si="1"/>
        <v/>
      </c>
    </row>
    <row r="180" ht="14.25" hidden="1" customHeight="1">
      <c r="A180" s="5">
        <v>42829.0</v>
      </c>
      <c r="B180" s="5" t="s">
        <v>160</v>
      </c>
      <c r="C180" s="48" t="s">
        <v>144</v>
      </c>
      <c r="D180" s="48">
        <v>6900.0</v>
      </c>
      <c r="E180" s="48">
        <v>129545.14</v>
      </c>
      <c r="F180" s="1" t="str">
        <f t="shared" si="2"/>
        <v/>
      </c>
      <c r="G180" s="1" t="str">
        <f t="shared" si="1"/>
        <v/>
      </c>
    </row>
    <row r="181" ht="14.25" hidden="1" customHeight="1">
      <c r="A181" s="5">
        <v>42831.0</v>
      </c>
      <c r="B181" s="5" t="s">
        <v>159</v>
      </c>
      <c r="C181" s="48">
        <v>15000.0</v>
      </c>
      <c r="D181" s="48" t="s">
        <v>144</v>
      </c>
      <c r="E181" s="48">
        <v>114545.14</v>
      </c>
      <c r="F181" s="1" t="str">
        <f t="shared" si="2"/>
        <v/>
      </c>
      <c r="G181" s="1" t="str">
        <f t="shared" si="1"/>
        <v/>
      </c>
    </row>
    <row r="182" ht="14.25" customHeight="1">
      <c r="A182" s="5">
        <v>42838.0</v>
      </c>
      <c r="B182" s="5" t="s">
        <v>158</v>
      </c>
      <c r="C182" s="48">
        <v>2000.0</v>
      </c>
      <c r="D182" s="48" t="s">
        <v>144</v>
      </c>
      <c r="E182" s="48">
        <v>112545.14</v>
      </c>
      <c r="F182" s="1" t="str">
        <f t="shared" si="2"/>
        <v/>
      </c>
      <c r="G182" s="1" t="str">
        <f t="shared" si="1"/>
        <v>HMRC</v>
      </c>
    </row>
    <row r="183" ht="14.25" customHeight="1">
      <c r="A183" s="5">
        <v>42843.0</v>
      </c>
      <c r="B183" s="5" t="s">
        <v>157</v>
      </c>
      <c r="C183" s="48">
        <v>357.5</v>
      </c>
      <c r="D183" s="48" t="s">
        <v>144</v>
      </c>
      <c r="E183" s="48">
        <v>112187.64</v>
      </c>
      <c r="F183" s="1" t="str">
        <f t="shared" si="2"/>
        <v/>
      </c>
      <c r="G183" s="1" t="str">
        <f t="shared" si="1"/>
        <v>HMRC</v>
      </c>
    </row>
    <row r="184" ht="14.25" hidden="1" customHeight="1">
      <c r="A184" s="5">
        <v>42856.0</v>
      </c>
      <c r="B184" s="5" t="s">
        <v>156</v>
      </c>
      <c r="C184" s="48" t="s">
        <v>144</v>
      </c>
      <c r="D184" s="48">
        <v>9.48</v>
      </c>
      <c r="E184" s="48">
        <v>112197.12</v>
      </c>
      <c r="F184" s="1" t="str">
        <f t="shared" si="2"/>
        <v/>
      </c>
      <c r="G184" s="1" t="str">
        <f t="shared" si="1"/>
        <v/>
      </c>
    </row>
    <row r="185" ht="14.25" customHeight="1">
      <c r="A185" s="5">
        <v>42866.0</v>
      </c>
      <c r="B185" s="5" t="s">
        <v>155</v>
      </c>
      <c r="C185" s="48">
        <v>4074.86</v>
      </c>
      <c r="D185" s="48" t="s">
        <v>144</v>
      </c>
      <c r="E185" s="48">
        <v>108122.26</v>
      </c>
      <c r="F185" s="1" t="str">
        <f t="shared" si="2"/>
        <v/>
      </c>
      <c r="G185" s="1" t="str">
        <f t="shared" si="1"/>
        <v>HMRC</v>
      </c>
    </row>
    <row r="186" ht="14.25" hidden="1" customHeight="1">
      <c r="A186" s="5">
        <v>42887.0</v>
      </c>
      <c r="B186" s="5" t="s">
        <v>153</v>
      </c>
      <c r="C186" s="48">
        <v>261.25</v>
      </c>
      <c r="D186" s="48" t="s">
        <v>144</v>
      </c>
      <c r="E186" s="48">
        <v>107870.3</v>
      </c>
      <c r="F186" s="1" t="str">
        <f t="shared" si="2"/>
        <v/>
      </c>
      <c r="G186" s="1" t="str">
        <f t="shared" si="1"/>
        <v/>
      </c>
    </row>
    <row r="187" ht="14.25" hidden="1" customHeight="1">
      <c r="A187" s="5">
        <v>42887.0</v>
      </c>
      <c r="B187" s="5" t="s">
        <v>154</v>
      </c>
      <c r="C187" s="48" t="s">
        <v>144</v>
      </c>
      <c r="D187" s="48">
        <v>9.29</v>
      </c>
      <c r="E187" s="48">
        <v>108131.55</v>
      </c>
      <c r="F187" s="1" t="str">
        <f t="shared" si="2"/>
        <v/>
      </c>
      <c r="G187" s="1" t="str">
        <f t="shared" si="1"/>
        <v/>
      </c>
    </row>
    <row r="188" ht="14.25" hidden="1" customHeight="1">
      <c r="A188" s="5">
        <v>42917.0</v>
      </c>
      <c r="B188" s="5" t="s">
        <v>152</v>
      </c>
      <c r="C188" s="48" t="s">
        <v>144</v>
      </c>
      <c r="D188" s="48">
        <v>8.87</v>
      </c>
      <c r="E188" s="48">
        <v>107879.17</v>
      </c>
      <c r="F188" s="1" t="str">
        <f t="shared" si="2"/>
        <v/>
      </c>
      <c r="G188" s="1" t="str">
        <f t="shared" si="1"/>
        <v/>
      </c>
    </row>
    <row r="189" ht="14.25" hidden="1" customHeight="1">
      <c r="A189" s="5">
        <v>42948.0</v>
      </c>
      <c r="B189" s="5" t="s">
        <v>151</v>
      </c>
      <c r="C189" s="48" t="s">
        <v>144</v>
      </c>
      <c r="D189" s="48">
        <v>9.16</v>
      </c>
      <c r="E189" s="48">
        <v>107888.33</v>
      </c>
      <c r="F189" s="1" t="str">
        <f t="shared" si="2"/>
        <v/>
      </c>
      <c r="G189" s="1" t="str">
        <f t="shared" si="1"/>
        <v/>
      </c>
    </row>
    <row r="190" ht="14.25" hidden="1" customHeight="1">
      <c r="A190" s="5">
        <v>42979.0</v>
      </c>
      <c r="B190" s="5" t="s">
        <v>143</v>
      </c>
      <c r="C190" s="48">
        <v>261.25</v>
      </c>
      <c r="D190" s="48" t="s">
        <v>144</v>
      </c>
      <c r="E190" s="48">
        <v>107636.24</v>
      </c>
      <c r="F190" s="1" t="str">
        <f t="shared" si="2"/>
        <v/>
      </c>
      <c r="G190" s="1" t="str">
        <f t="shared" si="1"/>
        <v/>
      </c>
    </row>
    <row r="191" ht="14.25" hidden="1" customHeight="1">
      <c r="A191" s="5">
        <v>42979.0</v>
      </c>
      <c r="B191" s="5" t="s">
        <v>150</v>
      </c>
      <c r="C191" s="48" t="s">
        <v>144</v>
      </c>
      <c r="D191" s="48">
        <v>9.16</v>
      </c>
      <c r="E191" s="48">
        <v>107897.49</v>
      </c>
      <c r="F191" s="1" t="str">
        <f t="shared" si="2"/>
        <v/>
      </c>
      <c r="G191" s="1" t="str">
        <f t="shared" si="1"/>
        <v/>
      </c>
    </row>
    <row r="192" ht="14.25" hidden="1" customHeight="1">
      <c r="A192" s="5">
        <v>43009.0</v>
      </c>
      <c r="B192" s="5" t="s">
        <v>149</v>
      </c>
      <c r="C192" s="48" t="s">
        <v>144</v>
      </c>
      <c r="D192" s="48">
        <v>8.85</v>
      </c>
      <c r="E192" s="48">
        <v>107645.09</v>
      </c>
      <c r="F192" s="1" t="str">
        <f t="shared" si="2"/>
        <v/>
      </c>
      <c r="G192" s="1" t="str">
        <f t="shared" si="1"/>
        <v/>
      </c>
    </row>
    <row r="193" ht="14.25" hidden="1" customHeight="1">
      <c r="A193" s="5">
        <v>43027.0</v>
      </c>
      <c r="B193" s="5" t="s">
        <v>148</v>
      </c>
      <c r="C193" s="48">
        <v>2500.0</v>
      </c>
      <c r="D193" s="48" t="s">
        <v>144</v>
      </c>
      <c r="E193" s="48">
        <v>105145.09</v>
      </c>
      <c r="F193" s="1" t="str">
        <f t="shared" si="2"/>
        <v/>
      </c>
      <c r="G193" s="1" t="str">
        <f t="shared" si="1"/>
        <v/>
      </c>
    </row>
    <row r="194" ht="14.25" hidden="1" customHeight="1">
      <c r="A194" s="5">
        <v>43040.0</v>
      </c>
      <c r="B194" s="5" t="s">
        <v>147</v>
      </c>
      <c r="C194" s="48" t="s">
        <v>144</v>
      </c>
      <c r="D194" s="48">
        <v>9.05</v>
      </c>
      <c r="E194" s="48">
        <v>105154.14</v>
      </c>
      <c r="F194" s="1" t="str">
        <f t="shared" si="2"/>
        <v/>
      </c>
      <c r="G194" s="1" t="str">
        <f t="shared" si="1"/>
        <v/>
      </c>
    </row>
    <row r="195" ht="14.25" customHeight="1">
      <c r="A195" s="5">
        <v>43046.0</v>
      </c>
      <c r="B195" s="5" t="s">
        <v>146</v>
      </c>
      <c r="C195" s="48">
        <v>535.2</v>
      </c>
      <c r="D195" s="48" t="s">
        <v>144</v>
      </c>
      <c r="E195" s="48">
        <v>104618.94</v>
      </c>
      <c r="F195" s="1" t="str">
        <f t="shared" si="2"/>
        <v/>
      </c>
      <c r="G195" s="1" t="str">
        <f t="shared" si="1"/>
        <v>HMRC</v>
      </c>
    </row>
    <row r="196" ht="14.25" hidden="1" customHeight="1">
      <c r="A196" s="5">
        <v>43070.0</v>
      </c>
      <c r="B196" s="5" t="s">
        <v>143</v>
      </c>
      <c r="C196" s="48">
        <v>261.25</v>
      </c>
      <c r="D196" s="48" t="s">
        <v>144</v>
      </c>
      <c r="E196" s="48">
        <v>104366.3</v>
      </c>
      <c r="F196" s="1" t="str">
        <f t="shared" si="2"/>
        <v/>
      </c>
      <c r="G196" s="1" t="str">
        <f t="shared" si="1"/>
        <v/>
      </c>
    </row>
    <row r="197" ht="14.25" hidden="1" customHeight="1">
      <c r="A197" s="5">
        <v>43070.0</v>
      </c>
      <c r="B197" s="5" t="s">
        <v>145</v>
      </c>
      <c r="C197" s="48" t="s">
        <v>144</v>
      </c>
      <c r="D197" s="48">
        <v>8.61</v>
      </c>
      <c r="E197" s="48">
        <v>104627.55</v>
      </c>
      <c r="F197" s="1" t="str">
        <f t="shared" si="2"/>
        <v/>
      </c>
      <c r="G197" s="1" t="str">
        <f t="shared" si="1"/>
        <v/>
      </c>
    </row>
    <row r="198" ht="14.25" hidden="1" customHeight="1">
      <c r="A198" s="5">
        <v>43102.0</v>
      </c>
      <c r="B198" s="5" t="s">
        <v>222</v>
      </c>
      <c r="C198" s="48">
        <v>0.0</v>
      </c>
      <c r="D198" s="48">
        <v>104369.73</v>
      </c>
      <c r="E198" s="48">
        <v>104369.73</v>
      </c>
      <c r="F198" s="1" t="str">
        <f t="shared" si="2"/>
        <v/>
      </c>
      <c r="G198" s="1" t="str">
        <f t="shared" si="1"/>
        <v/>
      </c>
    </row>
    <row r="199" ht="14.25" hidden="1" customHeight="1">
      <c r="A199" s="5">
        <v>43160.0</v>
      </c>
      <c r="B199" s="5" t="s">
        <v>223</v>
      </c>
      <c r="C199" s="48">
        <v>261.25</v>
      </c>
      <c r="D199" s="48">
        <v>0.0</v>
      </c>
      <c r="E199" s="48">
        <v>104108.48</v>
      </c>
      <c r="F199" s="1" t="str">
        <f t="shared" si="2"/>
        <v/>
      </c>
      <c r="G199" s="1" t="str">
        <f t="shared" si="1"/>
        <v/>
      </c>
    </row>
    <row r="200" ht="14.25" customHeight="1">
      <c r="A200" s="5">
        <v>43193.0</v>
      </c>
      <c r="B200" s="5" t="s">
        <v>224</v>
      </c>
      <c r="C200" s="48">
        <v>952.54</v>
      </c>
      <c r="D200" s="48">
        <v>0.0</v>
      </c>
      <c r="E200" s="48">
        <v>103155.94</v>
      </c>
      <c r="F200" s="1" t="str">
        <f t="shared" si="2"/>
        <v/>
      </c>
      <c r="G200" s="1" t="str">
        <f t="shared" si="1"/>
        <v>HMRC</v>
      </c>
    </row>
    <row r="201" ht="14.25" hidden="1" customHeight="1">
      <c r="A201" s="5">
        <v>43193.0</v>
      </c>
      <c r="B201" s="5" t="s">
        <v>225</v>
      </c>
      <c r="C201" s="48">
        <v>1500.0</v>
      </c>
      <c r="D201" s="48">
        <v>0.0</v>
      </c>
      <c r="E201" s="48">
        <v>101655.94</v>
      </c>
      <c r="F201" s="1" t="str">
        <f t="shared" si="2"/>
        <v/>
      </c>
      <c r="G201" s="1" t="str">
        <f t="shared" si="1"/>
        <v/>
      </c>
    </row>
    <row r="202" ht="14.25" hidden="1" customHeight="1">
      <c r="A202" s="5">
        <v>43193.0</v>
      </c>
      <c r="B202" s="5" t="s">
        <v>226</v>
      </c>
      <c r="C202" s="48">
        <v>74250.0</v>
      </c>
      <c r="D202" s="48">
        <v>0.0</v>
      </c>
      <c r="E202" s="48">
        <v>27405.94</v>
      </c>
      <c r="F202" s="1" t="str">
        <f t="shared" si="2"/>
        <v/>
      </c>
      <c r="G202" s="1" t="str">
        <f t="shared" si="1"/>
        <v/>
      </c>
    </row>
    <row r="203" ht="14.25" hidden="1" customHeight="1">
      <c r="A203" s="5">
        <v>43193.0</v>
      </c>
      <c r="B203" s="5" t="s">
        <v>227</v>
      </c>
      <c r="C203" s="48">
        <v>9000.46</v>
      </c>
      <c r="D203" s="48">
        <v>0.0</v>
      </c>
      <c r="E203" s="48">
        <v>18405.48</v>
      </c>
      <c r="F203" s="1" t="str">
        <f t="shared" si="2"/>
        <v/>
      </c>
      <c r="G203" s="1" t="str">
        <f t="shared" si="1"/>
        <v/>
      </c>
    </row>
    <row r="204" ht="14.25" hidden="1" customHeight="1">
      <c r="A204" s="5">
        <v>43194.0</v>
      </c>
      <c r="B204" s="5" t="s">
        <v>228</v>
      </c>
      <c r="C204" s="48">
        <v>0.0</v>
      </c>
      <c r="D204" s="48">
        <v>20202.0</v>
      </c>
      <c r="E204" s="48">
        <v>38607.48</v>
      </c>
      <c r="F204" s="1" t="str">
        <f t="shared" si="2"/>
        <v/>
      </c>
      <c r="G204" s="1" t="str">
        <f t="shared" si="1"/>
        <v/>
      </c>
    </row>
    <row r="205" ht="14.25" hidden="1" customHeight="1">
      <c r="A205" s="5">
        <v>43194.0</v>
      </c>
      <c r="B205" s="5" t="s">
        <v>229</v>
      </c>
      <c r="C205" s="48">
        <v>0.0</v>
      </c>
      <c r="D205" s="48">
        <v>10450.0</v>
      </c>
      <c r="E205" s="48">
        <v>49057.48</v>
      </c>
      <c r="F205" s="1" t="str">
        <f t="shared" si="2"/>
        <v/>
      </c>
      <c r="G205" s="1" t="str">
        <f t="shared" si="1"/>
        <v/>
      </c>
    </row>
    <row r="206" ht="14.25" hidden="1" customHeight="1">
      <c r="A206" s="5">
        <v>43194.0</v>
      </c>
      <c r="B206" s="5" t="s">
        <v>230</v>
      </c>
      <c r="C206" s="48">
        <v>0.0</v>
      </c>
      <c r="D206" s="48">
        <v>6900.0</v>
      </c>
      <c r="E206" s="48">
        <v>55957.48</v>
      </c>
      <c r="F206" s="1" t="str">
        <f t="shared" si="2"/>
        <v/>
      </c>
      <c r="G206" s="1" t="str">
        <f t="shared" si="1"/>
        <v/>
      </c>
    </row>
    <row r="207" ht="14.25" hidden="1" customHeight="1">
      <c r="A207" s="5">
        <v>43194.0</v>
      </c>
      <c r="B207" s="5" t="s">
        <v>231</v>
      </c>
      <c r="C207" s="48">
        <v>0.0</v>
      </c>
      <c r="D207" s="48">
        <v>4876.0</v>
      </c>
      <c r="E207" s="48">
        <v>60833.48</v>
      </c>
      <c r="F207" s="1" t="str">
        <f t="shared" si="2"/>
        <v/>
      </c>
      <c r="G207" s="1" t="str">
        <f t="shared" si="1"/>
        <v/>
      </c>
    </row>
    <row r="208" ht="14.25" hidden="1" customHeight="1">
      <c r="A208" s="5">
        <v>43194.0</v>
      </c>
      <c r="B208" s="5" t="s">
        <v>232</v>
      </c>
      <c r="C208" s="48">
        <v>0.0</v>
      </c>
      <c r="D208" s="48">
        <v>13675.0</v>
      </c>
      <c r="E208" s="48">
        <v>74508.48</v>
      </c>
      <c r="F208" s="1" t="str">
        <f t="shared" si="2"/>
        <v/>
      </c>
      <c r="G208" s="1" t="str">
        <f t="shared" si="1"/>
        <v/>
      </c>
    </row>
    <row r="209" ht="14.25" hidden="1" customHeight="1">
      <c r="A209" s="5">
        <v>43195.0</v>
      </c>
      <c r="B209" s="5" t="s">
        <v>228</v>
      </c>
      <c r="C209" s="48">
        <v>0.0</v>
      </c>
      <c r="D209" s="48">
        <v>19929.0</v>
      </c>
      <c r="E209" s="48">
        <v>94437.48</v>
      </c>
      <c r="F209" s="1" t="str">
        <f t="shared" si="2"/>
        <v/>
      </c>
      <c r="G209" s="1" t="str">
        <f t="shared" si="1"/>
        <v/>
      </c>
    </row>
    <row r="210" ht="14.25" customHeight="1">
      <c r="A210" s="5">
        <v>43228.0</v>
      </c>
      <c r="B210" s="5" t="s">
        <v>233</v>
      </c>
      <c r="C210" s="48">
        <v>528.0</v>
      </c>
      <c r="D210" s="48">
        <v>0.0</v>
      </c>
      <c r="E210" s="48">
        <v>93909.48</v>
      </c>
      <c r="F210" s="1" t="str">
        <f t="shared" si="2"/>
        <v/>
      </c>
      <c r="G210" s="1" t="str">
        <f t="shared" si="1"/>
        <v>HMRC</v>
      </c>
    </row>
    <row r="211" ht="14.25" customHeight="1">
      <c r="A211" s="5">
        <v>43229.0</v>
      </c>
      <c r="B211" s="5" t="s">
        <v>234</v>
      </c>
      <c r="C211" s="48">
        <v>4277.6</v>
      </c>
      <c r="D211" s="48">
        <v>0.0</v>
      </c>
      <c r="E211" s="48">
        <v>89631.88</v>
      </c>
      <c r="F211" s="1" t="str">
        <f t="shared" si="2"/>
        <v/>
      </c>
      <c r="G211" s="1" t="str">
        <f t="shared" si="1"/>
        <v>HMRC</v>
      </c>
    </row>
    <row r="212" ht="14.25" hidden="1" customHeight="1">
      <c r="A212" s="5">
        <v>43229.0</v>
      </c>
      <c r="B212" s="5" t="s">
        <v>235</v>
      </c>
      <c r="C212" s="48">
        <v>10000.4</v>
      </c>
      <c r="D212" s="48">
        <v>0.0</v>
      </c>
      <c r="E212" s="48">
        <v>79631.48</v>
      </c>
      <c r="F212" s="1" t="str">
        <f t="shared" si="2"/>
        <v/>
      </c>
      <c r="G212" s="1" t="str">
        <f t="shared" si="1"/>
        <v/>
      </c>
    </row>
    <row r="213" ht="14.25" hidden="1" customHeight="1">
      <c r="A213" s="5">
        <v>43244.0</v>
      </c>
      <c r="B213" s="5" t="s">
        <v>236</v>
      </c>
      <c r="C213" s="48">
        <v>195.0</v>
      </c>
      <c r="D213" s="48">
        <v>0.0</v>
      </c>
      <c r="E213" s="48">
        <v>79436.48</v>
      </c>
      <c r="F213" s="1" t="str">
        <f t="shared" si="2"/>
        <v/>
      </c>
      <c r="G213" s="1" t="str">
        <f t="shared" si="1"/>
        <v/>
      </c>
    </row>
    <row r="214" ht="14.25" hidden="1" customHeight="1">
      <c r="A214" s="5">
        <v>43256.0</v>
      </c>
      <c r="B214" s="5" t="s">
        <v>237</v>
      </c>
      <c r="C214" s="48">
        <v>261.25</v>
      </c>
      <c r="D214" s="48">
        <v>0.0</v>
      </c>
      <c r="E214" s="48">
        <v>79175.23</v>
      </c>
      <c r="F214" s="1" t="str">
        <f t="shared" si="2"/>
        <v/>
      </c>
      <c r="G214" s="1" t="str">
        <f t="shared" si="1"/>
        <v/>
      </c>
    </row>
    <row r="215" ht="14.25" hidden="1" customHeight="1">
      <c r="A215" s="5">
        <v>43308.0</v>
      </c>
      <c r="B215" s="5" t="s">
        <v>238</v>
      </c>
      <c r="C215" s="48">
        <v>2500.0</v>
      </c>
      <c r="D215" s="48">
        <v>0.0</v>
      </c>
      <c r="E215" s="48">
        <v>76675.23</v>
      </c>
      <c r="F215" s="1" t="str">
        <f t="shared" si="2"/>
        <v/>
      </c>
      <c r="G215" s="1" t="str">
        <f t="shared" si="1"/>
        <v/>
      </c>
    </row>
    <row r="216" ht="14.25" hidden="1" customHeight="1">
      <c r="A216" s="5">
        <v>43346.0</v>
      </c>
      <c r="B216" s="5" t="s">
        <v>239</v>
      </c>
      <c r="C216" s="48">
        <v>261.25</v>
      </c>
      <c r="D216" s="48">
        <v>0.0</v>
      </c>
      <c r="E216" s="48">
        <v>76413.98</v>
      </c>
      <c r="F216" s="1" t="str">
        <f t="shared" si="2"/>
        <v/>
      </c>
      <c r="G216" s="1" t="str">
        <f t="shared" si="1"/>
        <v/>
      </c>
    </row>
    <row r="217" ht="14.25" hidden="1" customHeight="1">
      <c r="A217" s="5">
        <v>43391.0</v>
      </c>
      <c r="B217" s="5" t="s">
        <v>240</v>
      </c>
      <c r="C217" s="48">
        <v>2500.0</v>
      </c>
      <c r="D217" s="48">
        <v>0.0</v>
      </c>
      <c r="E217" s="48">
        <v>73913.98</v>
      </c>
      <c r="F217" s="1" t="str">
        <f t="shared" si="2"/>
        <v/>
      </c>
      <c r="G217" s="1" t="str">
        <f t="shared" si="1"/>
        <v/>
      </c>
    </row>
    <row r="218" ht="14.25" hidden="1" customHeight="1">
      <c r="A218" s="5">
        <v>43439.0</v>
      </c>
      <c r="B218" s="5" t="s">
        <v>241</v>
      </c>
      <c r="C218" s="48">
        <v>261.25</v>
      </c>
      <c r="D218" s="48">
        <v>0.0</v>
      </c>
      <c r="E218" s="48">
        <v>73652.73</v>
      </c>
      <c r="F218" s="1" t="str">
        <f t="shared" si="2"/>
        <v/>
      </c>
      <c r="G218" s="1" t="str">
        <f t="shared" si="1"/>
        <v/>
      </c>
    </row>
    <row r="219" ht="14.25" hidden="1" customHeight="1">
      <c r="A219" s="5">
        <v>43441.0</v>
      </c>
      <c r="B219" s="5" t="s">
        <v>242</v>
      </c>
      <c r="C219" s="48">
        <v>2500.0</v>
      </c>
      <c r="D219" s="48">
        <v>0.0</v>
      </c>
      <c r="E219" s="48">
        <v>71152.73</v>
      </c>
      <c r="F219" s="1" t="str">
        <f t="shared" si="2"/>
        <v/>
      </c>
      <c r="G219" s="1" t="str">
        <f t="shared" si="1"/>
        <v/>
      </c>
    </row>
    <row r="220" ht="14.25" hidden="1" customHeight="1">
      <c r="A220" s="5">
        <v>43487.0</v>
      </c>
      <c r="B220" s="5" t="s">
        <v>242</v>
      </c>
      <c r="C220" s="48">
        <v>2500.0</v>
      </c>
      <c r="D220" s="48">
        <v>0.0</v>
      </c>
      <c r="E220" s="48">
        <v>68652.73</v>
      </c>
      <c r="F220" s="1" t="str">
        <f t="shared" si="2"/>
        <v/>
      </c>
      <c r="G220" s="1" t="str">
        <f t="shared" si="1"/>
        <v/>
      </c>
    </row>
    <row r="221" ht="14.25" hidden="1" customHeight="1">
      <c r="A221" s="5">
        <v>43530.0</v>
      </c>
      <c r="B221" s="5" t="s">
        <v>243</v>
      </c>
      <c r="C221" s="48">
        <v>261.25</v>
      </c>
      <c r="D221" s="48">
        <v>0.0</v>
      </c>
      <c r="E221" s="48">
        <v>68391.48</v>
      </c>
      <c r="F221" s="1" t="str">
        <f t="shared" si="2"/>
        <v/>
      </c>
      <c r="G221" s="1" t="str">
        <f t="shared" si="1"/>
        <v/>
      </c>
    </row>
    <row r="222" ht="14.25" hidden="1" customHeight="1">
      <c r="A222" s="5">
        <v>43535.0</v>
      </c>
      <c r="B222" s="5" t="s">
        <v>244</v>
      </c>
      <c r="C222" s="48">
        <v>1500.0</v>
      </c>
      <c r="D222" s="48">
        <v>0.0</v>
      </c>
      <c r="E222" s="48">
        <v>66891.48</v>
      </c>
      <c r="F222" s="1" t="str">
        <f t="shared" si="2"/>
        <v/>
      </c>
      <c r="G222" s="1" t="str">
        <f t="shared" si="1"/>
        <v/>
      </c>
    </row>
    <row r="223" ht="14.25" hidden="1" customHeight="1">
      <c r="A223" s="5">
        <v>43539.0</v>
      </c>
      <c r="B223" s="5" t="s">
        <v>229</v>
      </c>
      <c r="C223" s="48">
        <v>0.0</v>
      </c>
      <c r="D223" s="48">
        <v>10450.0</v>
      </c>
      <c r="E223" s="48">
        <v>77341.48</v>
      </c>
      <c r="F223" s="1" t="str">
        <f t="shared" si="2"/>
        <v/>
      </c>
      <c r="G223" s="1" t="str">
        <f t="shared" si="1"/>
        <v/>
      </c>
    </row>
    <row r="224" ht="14.25" hidden="1" customHeight="1">
      <c r="A224" s="5">
        <v>43550.0</v>
      </c>
      <c r="B224" s="5" t="s">
        <v>240</v>
      </c>
      <c r="C224" s="48">
        <v>7000.0</v>
      </c>
      <c r="D224" s="48">
        <v>0.0</v>
      </c>
      <c r="E224" s="48">
        <v>70341.48</v>
      </c>
      <c r="F224" s="1" t="str">
        <f t="shared" si="2"/>
        <v/>
      </c>
      <c r="G224" s="1" t="str">
        <f t="shared" si="1"/>
        <v/>
      </c>
    </row>
    <row r="225" ht="14.25" customHeight="1">
      <c r="A225" s="5">
        <v>43550.0</v>
      </c>
      <c r="B225" s="5" t="s">
        <v>245</v>
      </c>
      <c r="C225" s="48">
        <v>1573.0</v>
      </c>
      <c r="D225" s="48">
        <v>0.0</v>
      </c>
      <c r="E225" s="48">
        <v>68768.48</v>
      </c>
      <c r="F225" s="1" t="str">
        <f t="shared" si="2"/>
        <v/>
      </c>
      <c r="G225" s="1" t="str">
        <f t="shared" si="1"/>
        <v>HMRC</v>
      </c>
    </row>
    <row r="226" ht="14.25" hidden="1" customHeight="1">
      <c r="A226" s="5">
        <v>43550.0</v>
      </c>
      <c r="B226" s="5" t="s">
        <v>246</v>
      </c>
      <c r="C226" s="48">
        <v>0.0</v>
      </c>
      <c r="D226" s="48">
        <v>6900.0</v>
      </c>
      <c r="E226" s="48">
        <v>75668.48</v>
      </c>
      <c r="F226" s="1" t="str">
        <f t="shared" si="2"/>
        <v/>
      </c>
      <c r="G226" s="1" t="str">
        <f t="shared" si="1"/>
        <v/>
      </c>
    </row>
    <row r="227" ht="14.25" customHeight="1">
      <c r="A227" s="5">
        <v>43565.0</v>
      </c>
      <c r="B227" s="5" t="s">
        <v>245</v>
      </c>
      <c r="C227" s="48">
        <v>2685.8</v>
      </c>
      <c r="D227" s="48">
        <v>0.0</v>
      </c>
      <c r="E227" s="48">
        <v>72982.68</v>
      </c>
      <c r="F227" s="1" t="str">
        <f t="shared" si="2"/>
        <v/>
      </c>
      <c r="G227" s="1" t="str">
        <f t="shared" si="1"/>
        <v>HMRC</v>
      </c>
    </row>
    <row r="228" ht="14.25" hidden="1" customHeight="1">
      <c r="A228" s="5">
        <v>43565.0</v>
      </c>
      <c r="B228" s="5" t="s">
        <v>240</v>
      </c>
      <c r="C228" s="48">
        <v>6000.0</v>
      </c>
      <c r="D228" s="48">
        <v>0.0</v>
      </c>
      <c r="E228" s="48">
        <v>66982.68</v>
      </c>
      <c r="F228" s="1" t="str">
        <f t="shared" si="2"/>
        <v/>
      </c>
      <c r="G228" s="1" t="str">
        <f t="shared" si="1"/>
        <v/>
      </c>
    </row>
    <row r="229" ht="14.25" hidden="1" customHeight="1">
      <c r="A229" s="5">
        <v>43579.0</v>
      </c>
      <c r="B229" s="5" t="s">
        <v>240</v>
      </c>
      <c r="C229" s="48">
        <v>2000.0</v>
      </c>
      <c r="D229" s="48">
        <v>0.0</v>
      </c>
      <c r="E229" s="48">
        <v>64982.68</v>
      </c>
      <c r="F229" s="1" t="str">
        <f t="shared" si="2"/>
        <v/>
      </c>
      <c r="G229" s="1" t="str">
        <f t="shared" si="1"/>
        <v/>
      </c>
    </row>
    <row r="230" ht="14.25" customHeight="1">
      <c r="A230" s="5">
        <v>43592.0</v>
      </c>
      <c r="B230" s="5" t="s">
        <v>247</v>
      </c>
      <c r="C230" s="48">
        <v>19.4</v>
      </c>
      <c r="D230" s="48">
        <v>0.0</v>
      </c>
      <c r="E230" s="48">
        <v>64963.28</v>
      </c>
      <c r="F230" s="1" t="str">
        <f t="shared" si="2"/>
        <v/>
      </c>
      <c r="G230" s="1" t="str">
        <f t="shared" si="1"/>
        <v>HMRC</v>
      </c>
    </row>
    <row r="231" ht="14.25" hidden="1" customHeight="1">
      <c r="A231" s="5">
        <v>43607.0</v>
      </c>
      <c r="B231" s="5" t="s">
        <v>248</v>
      </c>
      <c r="C231" s="48">
        <v>30000.0</v>
      </c>
      <c r="D231" s="48">
        <v>0.0</v>
      </c>
      <c r="E231" s="48">
        <v>34963.28</v>
      </c>
      <c r="F231" s="1" t="str">
        <f t="shared" si="2"/>
        <v/>
      </c>
      <c r="G231" s="1" t="str">
        <f t="shared" si="1"/>
        <v/>
      </c>
    </row>
    <row r="232" ht="14.25" hidden="1" customHeight="1">
      <c r="A232" s="5">
        <v>43608.0</v>
      </c>
      <c r="B232" s="5" t="s">
        <v>249</v>
      </c>
      <c r="C232" s="48">
        <v>300.0</v>
      </c>
      <c r="D232" s="48">
        <v>0.0</v>
      </c>
      <c r="E232" s="48">
        <v>34663.28</v>
      </c>
      <c r="F232" s="1" t="str">
        <f t="shared" si="2"/>
        <v/>
      </c>
      <c r="G232" s="1" t="str">
        <f t="shared" si="1"/>
        <v/>
      </c>
    </row>
    <row r="233" ht="14.25" hidden="1" customHeight="1">
      <c r="A233" s="5">
        <v>43608.0</v>
      </c>
      <c r="B233" s="5" t="s">
        <v>250</v>
      </c>
      <c r="C233" s="48">
        <v>500.0</v>
      </c>
      <c r="D233" s="48">
        <v>0.0</v>
      </c>
      <c r="E233" s="48">
        <v>34163.28</v>
      </c>
      <c r="F233" s="1" t="str">
        <f t="shared" si="2"/>
        <v/>
      </c>
      <c r="G233" s="1" t="str">
        <f t="shared" si="1"/>
        <v/>
      </c>
    </row>
    <row r="234" ht="14.25" hidden="1" customHeight="1">
      <c r="A234" s="5">
        <v>43619.0</v>
      </c>
      <c r="B234" s="5" t="s">
        <v>251</v>
      </c>
      <c r="C234" s="48">
        <v>261.25</v>
      </c>
      <c r="D234" s="48">
        <v>0.0</v>
      </c>
      <c r="E234" s="48">
        <v>33902.03</v>
      </c>
      <c r="F234" s="1" t="str">
        <f t="shared" si="2"/>
        <v/>
      </c>
      <c r="G234" s="1" t="str">
        <f t="shared" si="1"/>
        <v/>
      </c>
    </row>
    <row r="235" ht="14.25" hidden="1" customHeight="1">
      <c r="A235" s="5">
        <v>43710.0</v>
      </c>
      <c r="B235" s="5" t="s">
        <v>252</v>
      </c>
      <c r="C235" s="48">
        <v>261.25</v>
      </c>
      <c r="D235" s="48">
        <v>0.0</v>
      </c>
      <c r="E235" s="48">
        <v>33640.78</v>
      </c>
      <c r="F235" s="1" t="str">
        <f t="shared" si="2"/>
        <v/>
      </c>
      <c r="G235" s="1" t="str">
        <f t="shared" si="1"/>
        <v/>
      </c>
    </row>
    <row r="236" ht="14.25" hidden="1" customHeight="1">
      <c r="A236" s="5">
        <v>43763.0</v>
      </c>
      <c r="B236" s="5" t="s">
        <v>253</v>
      </c>
      <c r="C236" s="48">
        <v>450.0</v>
      </c>
      <c r="D236" s="48">
        <v>0.0</v>
      </c>
      <c r="E236" s="48">
        <v>33190.78</v>
      </c>
      <c r="F236" s="1" t="str">
        <f t="shared" si="2"/>
        <v/>
      </c>
      <c r="G236" s="1" t="str">
        <f t="shared" si="1"/>
        <v/>
      </c>
    </row>
    <row r="237" ht="14.25" hidden="1" customHeight="1">
      <c r="A237" s="5">
        <v>43801.0</v>
      </c>
      <c r="B237" s="5" t="s">
        <v>254</v>
      </c>
      <c r="C237" s="48">
        <v>261.25</v>
      </c>
      <c r="D237" s="48">
        <v>0.0</v>
      </c>
      <c r="E237" s="48">
        <v>32929.53</v>
      </c>
      <c r="F237" s="1" t="str">
        <f t="shared" si="2"/>
        <v/>
      </c>
      <c r="G237" s="1" t="str">
        <f t="shared" si="1"/>
        <v/>
      </c>
    </row>
    <row r="238" ht="14.25" hidden="1" customHeight="1">
      <c r="A238" s="5">
        <v>43808.0</v>
      </c>
      <c r="B238" s="5" t="s">
        <v>255</v>
      </c>
      <c r="C238" s="48">
        <v>12320.0</v>
      </c>
      <c r="D238" s="48">
        <v>0.0</v>
      </c>
      <c r="E238" s="48">
        <v>20609.53</v>
      </c>
      <c r="F238" s="1" t="str">
        <f t="shared" si="2"/>
        <v/>
      </c>
      <c r="G238" s="1" t="str">
        <f t="shared" si="1"/>
        <v/>
      </c>
    </row>
    <row r="239" ht="14.25" hidden="1" customHeight="1">
      <c r="A239" s="5">
        <v>43846.0</v>
      </c>
      <c r="B239" s="5" t="s">
        <v>256</v>
      </c>
      <c r="C239" s="48">
        <v>448.0</v>
      </c>
      <c r="D239" s="48">
        <v>0.0</v>
      </c>
      <c r="E239" s="48">
        <v>20161.53</v>
      </c>
      <c r="F239" s="1" t="str">
        <f t="shared" si="2"/>
        <v/>
      </c>
      <c r="G239" s="1" t="str">
        <f t="shared" si="1"/>
        <v/>
      </c>
    </row>
    <row r="240" ht="14.25" hidden="1" customHeight="1">
      <c r="A240" s="5">
        <v>43899.0</v>
      </c>
      <c r="B240" s="5" t="s">
        <v>257</v>
      </c>
      <c r="C240" s="48">
        <v>261.25</v>
      </c>
      <c r="D240" s="48">
        <v>0.0</v>
      </c>
      <c r="E240" s="48">
        <v>19900.28</v>
      </c>
      <c r="F240" s="1" t="str">
        <f t="shared" si="2"/>
        <v/>
      </c>
      <c r="G240" s="1" t="str">
        <f t="shared" si="1"/>
        <v/>
      </c>
    </row>
    <row r="241" ht="14.25" hidden="1" customHeight="1">
      <c r="A241" s="5">
        <v>43913.0</v>
      </c>
      <c r="B241" s="5" t="s">
        <v>244</v>
      </c>
      <c r="C241" s="48">
        <v>1500.0</v>
      </c>
      <c r="D241" s="48">
        <v>0.0</v>
      </c>
      <c r="E241" s="48">
        <v>18400.28</v>
      </c>
      <c r="F241" s="1" t="str">
        <f t="shared" si="2"/>
        <v/>
      </c>
      <c r="G241" s="1" t="str">
        <f t="shared" si="1"/>
        <v/>
      </c>
    </row>
    <row r="242" ht="14.25" hidden="1" customHeight="1">
      <c r="A242" s="5">
        <v>43922.0</v>
      </c>
      <c r="B242" s="5" t="s">
        <v>240</v>
      </c>
      <c r="C242" s="48">
        <v>2000.0</v>
      </c>
      <c r="D242" s="48">
        <v>0.0</v>
      </c>
      <c r="E242" s="48">
        <v>16400.28</v>
      </c>
      <c r="F242" s="1" t="str">
        <f t="shared" si="2"/>
        <v/>
      </c>
      <c r="G242" s="1" t="str">
        <f t="shared" si="1"/>
        <v/>
      </c>
    </row>
    <row r="243" ht="14.25" hidden="1" customHeight="1">
      <c r="A243" s="5">
        <v>43923.0</v>
      </c>
      <c r="B243" s="5" t="s">
        <v>258</v>
      </c>
      <c r="C243" s="48">
        <v>0.0</v>
      </c>
      <c r="D243" s="48">
        <v>15982.08</v>
      </c>
      <c r="E243" s="48">
        <v>32382.36</v>
      </c>
      <c r="F243" s="1" t="str">
        <f t="shared" si="2"/>
        <v/>
      </c>
      <c r="G243" s="1" t="str">
        <f t="shared" si="1"/>
        <v/>
      </c>
    </row>
    <row r="244" ht="14.25" hidden="1" customHeight="1">
      <c r="A244" s="5">
        <v>43923.0</v>
      </c>
      <c r="B244" s="5" t="s">
        <v>259</v>
      </c>
      <c r="C244" s="48">
        <v>0.0</v>
      </c>
      <c r="D244" s="48">
        <v>390.97</v>
      </c>
      <c r="E244" s="48">
        <v>32773.33</v>
      </c>
      <c r="F244" s="1" t="str">
        <f t="shared" si="2"/>
        <v/>
      </c>
      <c r="G244" s="1" t="str">
        <f t="shared" si="1"/>
        <v/>
      </c>
    </row>
    <row r="245" ht="14.25" hidden="1" customHeight="1">
      <c r="A245" s="5">
        <v>43924.0</v>
      </c>
      <c r="B245" s="5" t="s">
        <v>260</v>
      </c>
      <c r="C245" s="48">
        <v>600.0</v>
      </c>
      <c r="D245" s="48">
        <v>0.0</v>
      </c>
      <c r="E245" s="48">
        <v>32173.33</v>
      </c>
      <c r="F245" s="1" t="str">
        <f t="shared" si="2"/>
        <v/>
      </c>
      <c r="G245" s="1" t="str">
        <f t="shared" si="1"/>
        <v/>
      </c>
    </row>
    <row r="246" ht="14.25" hidden="1" customHeight="1">
      <c r="A246" s="5">
        <v>43927.0</v>
      </c>
      <c r="B246" s="5" t="s">
        <v>240</v>
      </c>
      <c r="C246" s="48">
        <v>6000.0</v>
      </c>
      <c r="D246" s="48">
        <v>0.0</v>
      </c>
      <c r="E246" s="48">
        <v>26173.33</v>
      </c>
      <c r="F246" s="1" t="str">
        <f t="shared" si="2"/>
        <v/>
      </c>
      <c r="G246" s="1" t="str">
        <f t="shared" si="1"/>
        <v/>
      </c>
    </row>
    <row r="247" ht="14.25" customHeight="1">
      <c r="A247" s="5">
        <v>43935.0</v>
      </c>
      <c r="B247" s="5" t="s">
        <v>245</v>
      </c>
      <c r="C247" s="48">
        <v>2685.8</v>
      </c>
      <c r="D247" s="48">
        <v>0.0</v>
      </c>
      <c r="E247" s="48">
        <v>23487.53</v>
      </c>
      <c r="F247" s="1" t="str">
        <f t="shared" si="2"/>
        <v/>
      </c>
      <c r="G247" s="1" t="str">
        <f t="shared" si="1"/>
        <v>HMRC</v>
      </c>
    </row>
    <row r="248" ht="14.25" hidden="1" customHeight="1">
      <c r="A248" s="5">
        <v>43983.0</v>
      </c>
      <c r="B248" s="5" t="s">
        <v>261</v>
      </c>
      <c r="C248" s="48">
        <v>261.25</v>
      </c>
      <c r="D248" s="48">
        <v>0.0</v>
      </c>
      <c r="E248" s="48">
        <v>23226.28</v>
      </c>
      <c r="F248" s="1" t="str">
        <f t="shared" si="2"/>
        <v/>
      </c>
      <c r="G248" s="1" t="str">
        <f t="shared" si="1"/>
        <v/>
      </c>
    </row>
    <row r="249" ht="14.25" hidden="1" customHeight="1">
      <c r="A249" s="5">
        <v>44071.0</v>
      </c>
      <c r="B249" s="5" t="s">
        <v>262</v>
      </c>
      <c r="C249" s="48">
        <v>261.25</v>
      </c>
      <c r="D249" s="48">
        <v>0.0</v>
      </c>
      <c r="E249" s="48">
        <v>22965.03</v>
      </c>
      <c r="F249" s="1" t="str">
        <f t="shared" si="2"/>
        <v/>
      </c>
      <c r="G249" s="1" t="str">
        <f t="shared" si="1"/>
        <v/>
      </c>
    </row>
    <row r="250" ht="14.25" hidden="1" customHeight="1">
      <c r="A250" s="5">
        <v>44165.0</v>
      </c>
      <c r="B250" s="5" t="s">
        <v>263</v>
      </c>
      <c r="C250" s="48">
        <v>261.25</v>
      </c>
      <c r="D250" s="48">
        <v>0.0</v>
      </c>
      <c r="E250" s="48">
        <v>22703.78</v>
      </c>
      <c r="F250" s="1" t="str">
        <f t="shared" si="2"/>
        <v/>
      </c>
      <c r="G250" s="1" t="str">
        <f t="shared" si="1"/>
        <v/>
      </c>
    </row>
    <row r="251" ht="14.25" hidden="1" customHeight="1">
      <c r="A251" s="5">
        <v>44223.0</v>
      </c>
      <c r="B251" s="5" t="s">
        <v>264</v>
      </c>
      <c r="C251" s="48">
        <v>1500.0</v>
      </c>
      <c r="D251" s="48">
        <v>0.0</v>
      </c>
      <c r="E251" s="48">
        <v>21203.78</v>
      </c>
      <c r="F251" s="1" t="str">
        <f t="shared" si="2"/>
        <v/>
      </c>
      <c r="G251" s="1" t="str">
        <f t="shared" si="1"/>
        <v/>
      </c>
    </row>
    <row r="252" ht="14.25" hidden="1" customHeight="1">
      <c r="A252" s="5">
        <v>44256.0</v>
      </c>
      <c r="B252" s="5" t="s">
        <v>265</v>
      </c>
      <c r="C252" s="48">
        <v>0.0</v>
      </c>
      <c r="D252" s="48">
        <v>15982.08</v>
      </c>
      <c r="E252" s="48">
        <v>37185.86</v>
      </c>
      <c r="F252" s="1" t="str">
        <f t="shared" si="2"/>
        <v/>
      </c>
      <c r="G252" s="1" t="str">
        <f t="shared" si="1"/>
        <v/>
      </c>
    </row>
    <row r="253" ht="14.25" hidden="1" customHeight="1">
      <c r="A253" s="5">
        <v>44258.0</v>
      </c>
      <c r="B253" s="5" t="s">
        <v>266</v>
      </c>
      <c r="C253" s="48">
        <v>261.25</v>
      </c>
      <c r="D253" s="48">
        <v>0.0</v>
      </c>
      <c r="E253" s="48">
        <v>36924.61</v>
      </c>
      <c r="F253" s="1" t="str">
        <f t="shared" si="2"/>
        <v/>
      </c>
      <c r="G253" s="1" t="str">
        <f t="shared" si="1"/>
        <v/>
      </c>
    </row>
    <row r="254" ht="14.25" hidden="1" customHeight="1">
      <c r="A254" s="5">
        <v>44259.0</v>
      </c>
      <c r="B254" s="5" t="s">
        <v>267</v>
      </c>
      <c r="C254" s="48">
        <v>0.0</v>
      </c>
      <c r="D254" s="48">
        <v>6318.65</v>
      </c>
      <c r="E254" s="48">
        <v>43243.26</v>
      </c>
      <c r="F254" s="1" t="str">
        <f t="shared" si="2"/>
        <v/>
      </c>
      <c r="G254" s="1" t="str">
        <f t="shared" si="1"/>
        <v/>
      </c>
    </row>
    <row r="255" ht="14.25" hidden="1" customHeight="1">
      <c r="A255" s="5">
        <v>44264.0</v>
      </c>
      <c r="B255" s="5" t="s">
        <v>268</v>
      </c>
      <c r="C255" s="48">
        <v>0.0</v>
      </c>
      <c r="D255" s="48">
        <v>2821.67</v>
      </c>
      <c r="E255" s="48">
        <v>46064.93</v>
      </c>
      <c r="F255" s="1" t="str">
        <f t="shared" si="2"/>
        <v/>
      </c>
      <c r="G255" s="1" t="str">
        <f t="shared" si="1"/>
        <v/>
      </c>
    </row>
    <row r="256" ht="14.25" hidden="1" customHeight="1">
      <c r="A256" s="5">
        <v>44264.0</v>
      </c>
      <c r="B256" s="5" t="s">
        <v>269</v>
      </c>
      <c r="C256" s="48">
        <v>0.0</v>
      </c>
      <c r="D256" s="48">
        <v>2153.63</v>
      </c>
      <c r="E256" s="48">
        <v>48218.56</v>
      </c>
      <c r="F256" s="1" t="str">
        <f t="shared" si="2"/>
        <v/>
      </c>
      <c r="G256" s="1" t="str">
        <f t="shared" si="1"/>
        <v/>
      </c>
    </row>
    <row r="257" ht="14.25" hidden="1" customHeight="1">
      <c r="A257" s="5">
        <v>44306.0</v>
      </c>
      <c r="B257" s="5" t="s">
        <v>270</v>
      </c>
      <c r="C257" s="48">
        <v>6000.0</v>
      </c>
      <c r="D257" s="48">
        <v>0.0</v>
      </c>
      <c r="E257" s="48">
        <v>42218.56</v>
      </c>
      <c r="F257" s="1" t="str">
        <f t="shared" si="2"/>
        <v/>
      </c>
      <c r="G257" s="1" t="str">
        <f t="shared" si="1"/>
        <v/>
      </c>
    </row>
    <row r="258" ht="14.25" customHeight="1">
      <c r="A258" s="5">
        <v>44307.0</v>
      </c>
      <c r="B258" s="5" t="s">
        <v>271</v>
      </c>
      <c r="C258" s="48">
        <v>2685.26</v>
      </c>
      <c r="D258" s="48">
        <v>0.0</v>
      </c>
      <c r="E258" s="48">
        <v>39533.3</v>
      </c>
      <c r="F258" s="1" t="str">
        <f t="shared" si="2"/>
        <v/>
      </c>
      <c r="G258" s="1" t="str">
        <f t="shared" si="1"/>
        <v>HMRC</v>
      </c>
    </row>
    <row r="259" ht="14.25" hidden="1" customHeight="1">
      <c r="A259" s="5">
        <v>44315.0</v>
      </c>
      <c r="B259" s="5" t="s">
        <v>127</v>
      </c>
      <c r="C259" s="48">
        <v>990.0</v>
      </c>
      <c r="D259" s="48">
        <v>0.0</v>
      </c>
      <c r="E259" s="48">
        <v>185712.61</v>
      </c>
      <c r="F259" s="1" t="str">
        <f t="shared" si="2"/>
        <v/>
      </c>
      <c r="G259" s="1" t="str">
        <f t="shared" si="1"/>
        <v/>
      </c>
    </row>
    <row r="260" ht="14.25" hidden="1" customHeight="1">
      <c r="A260" s="5">
        <v>44349.0</v>
      </c>
      <c r="B260" s="5" t="s">
        <v>272</v>
      </c>
      <c r="C260" s="48">
        <v>261.25</v>
      </c>
      <c r="D260" s="48">
        <v>0.0</v>
      </c>
      <c r="E260" s="48">
        <v>39272.05</v>
      </c>
      <c r="F260" s="1" t="str">
        <f t="shared" si="2"/>
        <v/>
      </c>
      <c r="G260" s="1" t="str">
        <f t="shared" si="1"/>
        <v/>
      </c>
    </row>
    <row r="261" ht="14.25" hidden="1" customHeight="1">
      <c r="A261" s="5">
        <v>44440.0</v>
      </c>
      <c r="B261" s="5" t="s">
        <v>273</v>
      </c>
      <c r="C261" s="48">
        <v>261.25</v>
      </c>
      <c r="D261" s="48">
        <v>0.0</v>
      </c>
      <c r="E261" s="48">
        <v>39010.8</v>
      </c>
      <c r="F261" s="1" t="str">
        <f t="shared" si="2"/>
        <v/>
      </c>
      <c r="G261" s="1" t="str">
        <f t="shared" si="1"/>
        <v/>
      </c>
    </row>
    <row r="262" ht="14.25" hidden="1" customHeight="1">
      <c r="A262" s="5">
        <v>44482.0</v>
      </c>
      <c r="B262" s="5" t="s">
        <v>274</v>
      </c>
      <c r="C262" s="48">
        <v>0.0</v>
      </c>
      <c r="D262" s="48">
        <v>24893.1</v>
      </c>
      <c r="E262" s="48">
        <v>63903.9</v>
      </c>
      <c r="F262" s="1" t="str">
        <f t="shared" si="2"/>
        <v/>
      </c>
      <c r="G262" s="1" t="str">
        <f t="shared" si="1"/>
        <v/>
      </c>
    </row>
    <row r="263" ht="14.25" hidden="1" customHeight="1">
      <c r="A263" s="5">
        <v>44484.0</v>
      </c>
      <c r="B263" s="5" t="s">
        <v>274</v>
      </c>
      <c r="C263" s="48">
        <v>0.0</v>
      </c>
      <c r="D263" s="48">
        <v>21054.1</v>
      </c>
      <c r="E263" s="48">
        <v>84958.0</v>
      </c>
      <c r="F263" s="1" t="str">
        <f t="shared" si="2"/>
        <v/>
      </c>
      <c r="G263" s="1" t="str">
        <f t="shared" si="1"/>
        <v/>
      </c>
    </row>
    <row r="264" ht="14.25" customHeight="1">
      <c r="A264" s="5"/>
      <c r="B264" s="5"/>
      <c r="C264" s="5"/>
      <c r="D264" s="5"/>
      <c r="E264" s="5"/>
    </row>
    <row r="265" ht="14.25" customHeight="1">
      <c r="A265" s="5"/>
      <c r="B265" s="5"/>
      <c r="C265" s="5"/>
      <c r="D265" s="5"/>
      <c r="E265" s="5"/>
    </row>
    <row r="266" ht="14.25" customHeight="1">
      <c r="A266" s="5"/>
      <c r="B266" s="5"/>
      <c r="C266" s="5"/>
      <c r="D266" s="5"/>
      <c r="E266" s="5"/>
    </row>
    <row r="267" ht="14.25" customHeight="1">
      <c r="A267" s="5"/>
      <c r="B267" s="5"/>
      <c r="C267" s="5"/>
      <c r="D267" s="5"/>
      <c r="E267" s="5"/>
    </row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autoFilter ref="$A$1:$H$263">
    <filterColumn colId="6">
      <customFilters>
        <customFilter operator="notEqual" val=" "/>
      </customFilters>
    </filterColumn>
  </autoFilter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0"/>
    <col customWidth="1" min="2" max="2" width="77.0"/>
    <col customWidth="1" min="3" max="3" width="8.0"/>
    <col customWidth="1" min="4" max="4" width="5.86"/>
    <col customWidth="1" min="5" max="5" width="10.0"/>
    <col customWidth="1" min="6" max="6" width="8.71"/>
    <col customWidth="1" min="7" max="7" width="9.71"/>
    <col customWidth="1" min="8" max="8" width="8.71"/>
    <col customWidth="1" min="9" max="10" width="10.57"/>
    <col customWidth="1" min="11" max="11" width="9.57"/>
    <col customWidth="1" min="12" max="26" width="8.71"/>
  </cols>
  <sheetData>
    <row r="1" ht="14.25" customHeight="1">
      <c r="A1" s="1" t="s">
        <v>82</v>
      </c>
      <c r="B1" s="1" t="s">
        <v>83</v>
      </c>
      <c r="C1" s="1" t="s">
        <v>84</v>
      </c>
      <c r="D1" s="1" t="s">
        <v>85</v>
      </c>
      <c r="E1" s="1" t="s">
        <v>86</v>
      </c>
    </row>
    <row r="2" ht="14.25" customHeight="1">
      <c r="A2" s="5">
        <v>41372.0</v>
      </c>
      <c r="B2" s="1" t="s">
        <v>87</v>
      </c>
      <c r="C2" s="1">
        <v>2400.0</v>
      </c>
      <c r="D2" s="1">
        <v>0.0</v>
      </c>
      <c r="E2" s="1">
        <v>187213.43</v>
      </c>
      <c r="G2" s="1" t="s">
        <v>283</v>
      </c>
      <c r="K2" s="4" t="s">
        <v>284</v>
      </c>
    </row>
    <row r="3" ht="14.25" customHeight="1">
      <c r="A3" s="5">
        <v>41394.0</v>
      </c>
      <c r="B3" s="1" t="s">
        <v>87</v>
      </c>
      <c r="C3" s="1">
        <v>2400.0</v>
      </c>
      <c r="D3" s="1">
        <v>0.0</v>
      </c>
      <c r="E3" s="1">
        <v>184813.43</v>
      </c>
      <c r="G3" s="1" t="s">
        <v>283</v>
      </c>
      <c r="I3" s="5">
        <v>41370.0</v>
      </c>
      <c r="J3" s="5">
        <v>41734.0</v>
      </c>
      <c r="K3" s="48">
        <f t="shared" ref="K3:K11" si="1">SUMIFS($C$2:$C$55,$A$2:$A$55,"&gt;="&amp;I3,$A$2:$A$55,"&lt;="&amp;J3)</f>
        <v>27143.85</v>
      </c>
    </row>
    <row r="4" ht="14.25" customHeight="1">
      <c r="A4" s="5">
        <v>41402.0</v>
      </c>
      <c r="B4" s="1" t="s">
        <v>90</v>
      </c>
      <c r="C4" s="1">
        <v>1800.0</v>
      </c>
      <c r="D4" s="1">
        <v>0.0</v>
      </c>
      <c r="E4" s="1">
        <v>217774.26</v>
      </c>
      <c r="G4" s="1" t="s">
        <v>283</v>
      </c>
      <c r="I4" s="5">
        <f t="shared" ref="I4:I11" si="2">J3+1</f>
        <v>41735</v>
      </c>
      <c r="J4" s="5">
        <v>42099.0</v>
      </c>
      <c r="K4" s="48">
        <f t="shared" si="1"/>
        <v>25000</v>
      </c>
    </row>
    <row r="5" ht="14.25" customHeight="1">
      <c r="A5" s="5">
        <v>41422.0</v>
      </c>
      <c r="B5" s="1" t="s">
        <v>92</v>
      </c>
      <c r="C5" s="1">
        <v>1000.0</v>
      </c>
      <c r="D5" s="1">
        <v>0.0</v>
      </c>
      <c r="E5" s="1">
        <v>214471.26</v>
      </c>
      <c r="G5" s="1" t="s">
        <v>283</v>
      </c>
      <c r="I5" s="5">
        <f t="shared" si="2"/>
        <v>42100</v>
      </c>
      <c r="J5" s="5">
        <v>42465.0</v>
      </c>
      <c r="K5" s="48">
        <f t="shared" si="1"/>
        <v>26000</v>
      </c>
    </row>
    <row r="6" ht="14.25" customHeight="1">
      <c r="A6" s="5">
        <v>41436.0</v>
      </c>
      <c r="B6" s="1" t="s">
        <v>95</v>
      </c>
      <c r="C6" s="1">
        <v>1600.0</v>
      </c>
      <c r="D6" s="1">
        <v>0.0</v>
      </c>
      <c r="E6" s="1">
        <v>212595.38</v>
      </c>
      <c r="G6" s="1" t="s">
        <v>283</v>
      </c>
      <c r="I6" s="5">
        <f t="shared" si="2"/>
        <v>42466</v>
      </c>
      <c r="J6" s="5">
        <v>42830.0</v>
      </c>
      <c r="K6" s="48">
        <f t="shared" si="1"/>
        <v>33000</v>
      </c>
    </row>
    <row r="7" ht="14.25" customHeight="1">
      <c r="A7" s="5">
        <v>41456.0</v>
      </c>
      <c r="B7" s="1" t="s">
        <v>92</v>
      </c>
      <c r="C7" s="1">
        <v>2400.0</v>
      </c>
      <c r="D7" s="1">
        <v>0.0</v>
      </c>
      <c r="E7" s="1">
        <v>210195.38</v>
      </c>
      <c r="G7" s="1" t="s">
        <v>283</v>
      </c>
      <c r="I7" s="5">
        <f t="shared" si="2"/>
        <v>42831</v>
      </c>
      <c r="J7" s="5">
        <v>43195.0</v>
      </c>
      <c r="K7" s="48">
        <f t="shared" si="1"/>
        <v>26500.46</v>
      </c>
    </row>
    <row r="8" ht="14.25" customHeight="1">
      <c r="A8" s="5">
        <v>41481.0</v>
      </c>
      <c r="B8" s="1" t="s">
        <v>92</v>
      </c>
      <c r="C8" s="1">
        <v>1800.0</v>
      </c>
      <c r="D8" s="1">
        <v>0.0</v>
      </c>
      <c r="E8" s="1">
        <v>208369.11</v>
      </c>
      <c r="G8" s="1" t="s">
        <v>283</v>
      </c>
      <c r="I8" s="5">
        <f t="shared" si="2"/>
        <v>43196</v>
      </c>
      <c r="J8" s="5">
        <v>43560.0</v>
      </c>
      <c r="K8" s="48">
        <f t="shared" si="1"/>
        <v>27000.4</v>
      </c>
    </row>
    <row r="9" ht="14.25" customHeight="1">
      <c r="A9" s="5">
        <v>41515.0</v>
      </c>
      <c r="B9" s="1" t="s">
        <v>92</v>
      </c>
      <c r="C9" s="1">
        <v>1800.0</v>
      </c>
      <c r="D9" s="1">
        <v>0.0</v>
      </c>
      <c r="E9" s="1">
        <v>205981.01</v>
      </c>
      <c r="G9" s="1" t="s">
        <v>283</v>
      </c>
      <c r="I9" s="5">
        <f t="shared" si="2"/>
        <v>43561</v>
      </c>
      <c r="J9" s="5">
        <v>43926.0</v>
      </c>
      <c r="K9" s="48">
        <f t="shared" si="1"/>
        <v>10000</v>
      </c>
    </row>
    <row r="10" ht="14.25" customHeight="1">
      <c r="A10" s="5">
        <v>41544.0</v>
      </c>
      <c r="B10" s="1" t="s">
        <v>92</v>
      </c>
      <c r="C10" s="1">
        <v>2400.0</v>
      </c>
      <c r="D10" s="1">
        <v>0.0</v>
      </c>
      <c r="E10" s="1">
        <v>202579.02</v>
      </c>
      <c r="G10" s="1" t="s">
        <v>283</v>
      </c>
      <c r="I10" s="5">
        <f t="shared" si="2"/>
        <v>43927</v>
      </c>
      <c r="J10" s="5">
        <v>44291.0</v>
      </c>
      <c r="K10" s="48">
        <f t="shared" si="1"/>
        <v>6000</v>
      </c>
    </row>
    <row r="11" ht="14.25" customHeight="1">
      <c r="A11" s="5">
        <v>41572.0</v>
      </c>
      <c r="B11" s="1" t="s">
        <v>105</v>
      </c>
      <c r="C11" s="1">
        <v>2400.0</v>
      </c>
      <c r="D11" s="1">
        <v>0.0</v>
      </c>
      <c r="E11" s="1">
        <v>199851.43</v>
      </c>
      <c r="G11" s="1" t="s">
        <v>283</v>
      </c>
      <c r="I11" s="5">
        <f t="shared" si="2"/>
        <v>44292</v>
      </c>
      <c r="J11" s="5">
        <v>44656.0</v>
      </c>
      <c r="K11" s="48">
        <f t="shared" si="1"/>
        <v>6000</v>
      </c>
    </row>
    <row r="12" ht="14.25" customHeight="1">
      <c r="A12" s="5">
        <v>41606.0</v>
      </c>
      <c r="B12" s="1" t="s">
        <v>87</v>
      </c>
      <c r="C12" s="1">
        <v>1000.0</v>
      </c>
      <c r="D12" s="1">
        <v>0.0</v>
      </c>
      <c r="E12" s="1">
        <v>198523.98</v>
      </c>
      <c r="G12" s="1" t="s">
        <v>283</v>
      </c>
    </row>
    <row r="13" ht="14.25" customHeight="1">
      <c r="A13" s="5">
        <v>41683.0</v>
      </c>
      <c r="B13" s="1" t="s">
        <v>92</v>
      </c>
      <c r="C13" s="1">
        <v>3000.0</v>
      </c>
      <c r="D13" s="1">
        <v>0.0</v>
      </c>
      <c r="E13" s="1">
        <v>194592.17</v>
      </c>
      <c r="G13" s="1" t="s">
        <v>283</v>
      </c>
    </row>
    <row r="14" ht="14.25" customHeight="1">
      <c r="A14" s="5">
        <v>41730.0</v>
      </c>
      <c r="B14" s="1" t="s">
        <v>92</v>
      </c>
      <c r="C14" s="1">
        <v>3143.85</v>
      </c>
      <c r="D14" s="1">
        <v>0.0</v>
      </c>
      <c r="E14" s="1">
        <v>188998.81</v>
      </c>
      <c r="G14" s="1" t="s">
        <v>283</v>
      </c>
    </row>
    <row r="15" ht="14.25" customHeight="1">
      <c r="A15" s="5">
        <v>41759.0</v>
      </c>
      <c r="B15" s="1" t="s">
        <v>128</v>
      </c>
      <c r="C15" s="1">
        <v>1500.0</v>
      </c>
      <c r="D15" s="1">
        <v>0.0</v>
      </c>
      <c r="E15" s="1">
        <v>184212.61</v>
      </c>
      <c r="G15" s="1" t="s">
        <v>283</v>
      </c>
    </row>
    <row r="16" ht="14.25" customHeight="1">
      <c r="A16" s="5">
        <v>41772.0</v>
      </c>
      <c r="B16" s="1" t="s">
        <v>128</v>
      </c>
      <c r="C16" s="1">
        <v>500.0</v>
      </c>
      <c r="D16" s="1">
        <v>0.0</v>
      </c>
      <c r="E16" s="1">
        <v>183217.3</v>
      </c>
      <c r="G16" s="1" t="s">
        <v>283</v>
      </c>
    </row>
    <row r="17" ht="14.25" customHeight="1">
      <c r="A17" s="5">
        <v>41786.0</v>
      </c>
      <c r="B17" s="1" t="s">
        <v>128</v>
      </c>
      <c r="C17" s="1">
        <v>1000.0</v>
      </c>
      <c r="D17" s="1">
        <v>0.0</v>
      </c>
      <c r="E17" s="1">
        <v>182217.3</v>
      </c>
      <c r="G17" s="1" t="s">
        <v>283</v>
      </c>
    </row>
    <row r="18" ht="14.25" customHeight="1">
      <c r="A18" s="5">
        <v>41792.0</v>
      </c>
      <c r="B18" s="1" t="s">
        <v>128</v>
      </c>
      <c r="C18" s="1">
        <v>1000.0</v>
      </c>
      <c r="D18" s="1">
        <v>0.0</v>
      </c>
      <c r="E18" s="1">
        <v>180429.3</v>
      </c>
      <c r="G18" s="1" t="s">
        <v>283</v>
      </c>
    </row>
    <row r="19" ht="14.25" customHeight="1">
      <c r="A19" s="5">
        <v>41816.0</v>
      </c>
      <c r="B19" s="1" t="s">
        <v>128</v>
      </c>
      <c r="C19" s="1">
        <v>3000.0</v>
      </c>
      <c r="D19" s="1">
        <v>0.0</v>
      </c>
      <c r="E19" s="1">
        <v>177437.06</v>
      </c>
      <c r="G19" s="1" t="s">
        <v>283</v>
      </c>
    </row>
    <row r="20" ht="14.25" customHeight="1">
      <c r="A20" s="5">
        <v>41836.0</v>
      </c>
      <c r="B20" s="1" t="s">
        <v>128</v>
      </c>
      <c r="C20" s="1">
        <v>2000.0</v>
      </c>
      <c r="D20" s="1">
        <v>0.0</v>
      </c>
      <c r="E20" s="1">
        <v>174906.43</v>
      </c>
      <c r="G20" s="1" t="s">
        <v>283</v>
      </c>
    </row>
    <row r="21" ht="14.25" customHeight="1">
      <c r="A21" s="5">
        <v>41897.0</v>
      </c>
      <c r="B21" s="1" t="s">
        <v>128</v>
      </c>
      <c r="C21" s="1">
        <v>8000.0</v>
      </c>
      <c r="D21" s="1">
        <v>0.0</v>
      </c>
      <c r="E21" s="1">
        <v>165630.3</v>
      </c>
      <c r="G21" s="1" t="s">
        <v>283</v>
      </c>
    </row>
    <row r="22" ht="14.25" customHeight="1">
      <c r="A22" s="5">
        <v>41899.0</v>
      </c>
      <c r="B22" s="1" t="s">
        <v>128</v>
      </c>
      <c r="C22" s="1">
        <v>4000.0</v>
      </c>
      <c r="D22" s="1">
        <v>0.0</v>
      </c>
      <c r="E22" s="1">
        <v>161630.3</v>
      </c>
      <c r="G22" s="1" t="s">
        <v>283</v>
      </c>
    </row>
    <row r="23" ht="14.25" customHeight="1">
      <c r="A23" s="5">
        <v>41918.0</v>
      </c>
      <c r="B23" s="1" t="s">
        <v>128</v>
      </c>
      <c r="C23" s="1">
        <v>2000.0</v>
      </c>
      <c r="D23" s="1">
        <v>0.0</v>
      </c>
      <c r="E23" s="1">
        <v>158744.1</v>
      </c>
      <c r="G23" s="1" t="s">
        <v>283</v>
      </c>
    </row>
    <row r="24" ht="14.25" customHeight="1">
      <c r="A24" s="5">
        <v>41939.0</v>
      </c>
      <c r="B24" s="1" t="s">
        <v>128</v>
      </c>
      <c r="C24" s="1">
        <v>2000.0</v>
      </c>
      <c r="D24" s="1">
        <v>0.0</v>
      </c>
      <c r="E24" s="1">
        <v>156744.1</v>
      </c>
      <c r="G24" s="1" t="s">
        <v>283</v>
      </c>
    </row>
    <row r="25" ht="14.25" customHeight="1">
      <c r="A25" s="5">
        <v>42181.0</v>
      </c>
      <c r="B25" s="1" t="s">
        <v>218</v>
      </c>
      <c r="C25" s="1">
        <v>5000.0</v>
      </c>
      <c r="E25" s="1">
        <v>125897.86</v>
      </c>
      <c r="G25" s="1" t="s">
        <v>283</v>
      </c>
    </row>
    <row r="26" ht="14.25" customHeight="1">
      <c r="A26" s="5">
        <v>42226.0</v>
      </c>
      <c r="B26" s="1" t="s">
        <v>215</v>
      </c>
      <c r="C26" s="1">
        <v>2000.0</v>
      </c>
      <c r="E26" s="1">
        <v>122944.35</v>
      </c>
      <c r="G26" s="1" t="s">
        <v>283</v>
      </c>
    </row>
    <row r="27" ht="14.25" customHeight="1">
      <c r="A27" s="5">
        <v>42297.0</v>
      </c>
      <c r="B27" s="1" t="s">
        <v>177</v>
      </c>
      <c r="C27" s="1">
        <v>2500.0</v>
      </c>
      <c r="E27" s="1">
        <v>117739.68</v>
      </c>
      <c r="G27" s="1" t="s">
        <v>283</v>
      </c>
    </row>
    <row r="28" ht="14.25" customHeight="1">
      <c r="A28" s="5">
        <v>42345.0</v>
      </c>
      <c r="B28" s="1" t="s">
        <v>177</v>
      </c>
      <c r="C28" s="1">
        <v>2500.0</v>
      </c>
      <c r="E28" s="1">
        <v>114572.01</v>
      </c>
      <c r="G28" s="1" t="s">
        <v>283</v>
      </c>
    </row>
    <row r="29" ht="14.25" customHeight="1">
      <c r="A29" s="5">
        <v>42402.0</v>
      </c>
      <c r="B29" s="1" t="s">
        <v>177</v>
      </c>
      <c r="C29" s="1">
        <v>2500.0</v>
      </c>
      <c r="E29" s="1">
        <v>111256.28</v>
      </c>
      <c r="G29" s="1" t="s">
        <v>283</v>
      </c>
    </row>
    <row r="30" ht="14.25" customHeight="1">
      <c r="A30" s="5">
        <v>42464.0</v>
      </c>
      <c r="B30" s="1" t="s">
        <v>177</v>
      </c>
      <c r="C30" s="1">
        <v>10000.0</v>
      </c>
      <c r="E30" s="1">
        <v>77602.44</v>
      </c>
      <c r="G30" s="1" t="s">
        <v>283</v>
      </c>
    </row>
    <row r="31" ht="14.25" customHeight="1">
      <c r="A31" s="5">
        <v>42465.0</v>
      </c>
      <c r="B31" s="1" t="s">
        <v>177</v>
      </c>
      <c r="C31" s="1">
        <v>1500.0</v>
      </c>
      <c r="E31" s="1">
        <v>117286.44</v>
      </c>
      <c r="G31" s="1" t="s">
        <v>283</v>
      </c>
    </row>
    <row r="32" ht="14.25" customHeight="1">
      <c r="A32" s="5">
        <v>42466.0</v>
      </c>
      <c r="B32" s="1" t="s">
        <v>177</v>
      </c>
      <c r="C32" s="1">
        <v>5000.0</v>
      </c>
      <c r="E32" s="1">
        <v>115896.44</v>
      </c>
      <c r="G32" s="1" t="s">
        <v>283</v>
      </c>
    </row>
    <row r="33" ht="14.25" customHeight="1">
      <c r="A33" s="5">
        <v>42474.0</v>
      </c>
      <c r="B33" s="1" t="s">
        <v>177</v>
      </c>
      <c r="C33" s="1">
        <v>2500.0</v>
      </c>
      <c r="E33" s="1">
        <v>107885.44</v>
      </c>
      <c r="G33" s="1" t="s">
        <v>283</v>
      </c>
    </row>
    <row r="34" ht="14.25" customHeight="1">
      <c r="A34" s="5">
        <v>42486.0</v>
      </c>
      <c r="B34" s="1" t="s">
        <v>177</v>
      </c>
      <c r="C34" s="1">
        <v>2500.0</v>
      </c>
      <c r="E34" s="1">
        <v>105385.44</v>
      </c>
      <c r="G34" s="1" t="s">
        <v>283</v>
      </c>
    </row>
    <row r="35" ht="14.25" customHeight="1">
      <c r="A35" s="5">
        <v>42531.0</v>
      </c>
      <c r="B35" s="1" t="s">
        <v>189</v>
      </c>
      <c r="C35" s="1">
        <v>2500.0</v>
      </c>
      <c r="E35" s="1">
        <v>98748.45</v>
      </c>
      <c r="G35" s="1" t="s">
        <v>283</v>
      </c>
    </row>
    <row r="36" ht="14.25" customHeight="1">
      <c r="A36" s="5">
        <v>42556.0</v>
      </c>
      <c r="B36" s="1" t="s">
        <v>187</v>
      </c>
      <c r="C36" s="1">
        <v>2500.0</v>
      </c>
      <c r="E36" s="1">
        <v>96268.93</v>
      </c>
      <c r="G36" s="1" t="s">
        <v>283</v>
      </c>
    </row>
    <row r="37" ht="14.25" customHeight="1">
      <c r="A37" s="5">
        <v>42598.0</v>
      </c>
      <c r="B37" s="1" t="s">
        <v>177</v>
      </c>
      <c r="C37" s="1">
        <v>2500.0</v>
      </c>
      <c r="E37" s="1">
        <v>92783.36</v>
      </c>
      <c r="G37" s="1" t="s">
        <v>283</v>
      </c>
    </row>
    <row r="38" ht="14.25" customHeight="1">
      <c r="A38" s="5">
        <v>42640.0</v>
      </c>
      <c r="B38" s="1" t="s">
        <v>177</v>
      </c>
      <c r="C38" s="1">
        <v>2500.0</v>
      </c>
      <c r="E38" s="1">
        <v>89507.35</v>
      </c>
      <c r="G38" s="1" t="s">
        <v>283</v>
      </c>
    </row>
    <row r="39" ht="14.25" customHeight="1">
      <c r="A39" s="5">
        <v>42695.0</v>
      </c>
      <c r="B39" s="1" t="s">
        <v>177</v>
      </c>
      <c r="C39" s="1">
        <v>2500.0</v>
      </c>
      <c r="E39" s="1">
        <v>86021.69</v>
      </c>
      <c r="G39" s="1" t="s">
        <v>283</v>
      </c>
    </row>
    <row r="40" ht="14.25" customHeight="1">
      <c r="A40" s="5">
        <v>42776.0</v>
      </c>
      <c r="B40" s="1" t="s">
        <v>171</v>
      </c>
      <c r="C40" s="1">
        <v>2500.0</v>
      </c>
      <c r="E40" s="1">
        <v>82252.36</v>
      </c>
      <c r="G40" s="1" t="s">
        <v>283</v>
      </c>
    </row>
    <row r="41" ht="14.25" customHeight="1">
      <c r="A41" s="5">
        <v>42828.0</v>
      </c>
      <c r="B41" s="1" t="s">
        <v>159</v>
      </c>
      <c r="C41" s="1">
        <v>8000.0</v>
      </c>
      <c r="E41" s="1">
        <v>117302.14</v>
      </c>
      <c r="G41" s="1" t="s">
        <v>283</v>
      </c>
    </row>
    <row r="42" ht="14.25" customHeight="1">
      <c r="A42" s="5">
        <v>42831.0</v>
      </c>
      <c r="B42" s="1" t="s">
        <v>159</v>
      </c>
      <c r="C42" s="1">
        <v>15000.0</v>
      </c>
      <c r="E42" s="1">
        <v>114545.14</v>
      </c>
      <c r="G42" s="1" t="s">
        <v>283</v>
      </c>
    </row>
    <row r="43" ht="14.25" customHeight="1">
      <c r="A43" s="5">
        <v>43027.0</v>
      </c>
      <c r="B43" s="1" t="s">
        <v>148</v>
      </c>
      <c r="C43" s="1">
        <v>2500.0</v>
      </c>
      <c r="E43" s="1">
        <v>105145.09</v>
      </c>
      <c r="G43" s="1" t="s">
        <v>283</v>
      </c>
    </row>
    <row r="44" ht="14.25" customHeight="1">
      <c r="A44" s="5">
        <v>43193.0</v>
      </c>
      <c r="B44" s="1" t="s">
        <v>227</v>
      </c>
      <c r="C44" s="1">
        <v>9000.46</v>
      </c>
      <c r="D44" s="1">
        <v>0.0</v>
      </c>
      <c r="E44" s="1">
        <v>18405.48</v>
      </c>
      <c r="G44" s="1" t="s">
        <v>283</v>
      </c>
    </row>
    <row r="45" ht="14.25" customHeight="1">
      <c r="A45" s="5">
        <v>43229.0</v>
      </c>
      <c r="B45" s="1" t="s">
        <v>235</v>
      </c>
      <c r="C45" s="1">
        <v>10000.4</v>
      </c>
      <c r="D45" s="1">
        <v>0.0</v>
      </c>
      <c r="E45" s="1">
        <v>79631.48</v>
      </c>
      <c r="G45" s="1" t="s">
        <v>283</v>
      </c>
    </row>
    <row r="46" ht="14.25" customHeight="1">
      <c r="A46" s="5">
        <v>43308.0</v>
      </c>
      <c r="B46" s="1" t="s">
        <v>238</v>
      </c>
      <c r="C46" s="1">
        <v>2500.0</v>
      </c>
      <c r="D46" s="1">
        <v>0.0</v>
      </c>
      <c r="E46" s="1">
        <v>76675.23</v>
      </c>
      <c r="G46" s="1" t="s">
        <v>283</v>
      </c>
    </row>
    <row r="47" ht="14.25" customHeight="1">
      <c r="A47" s="5">
        <v>43391.0</v>
      </c>
      <c r="B47" s="1" t="s">
        <v>240</v>
      </c>
      <c r="C47" s="1">
        <v>2500.0</v>
      </c>
      <c r="D47" s="1">
        <v>0.0</v>
      </c>
      <c r="E47" s="1">
        <v>73913.98</v>
      </c>
      <c r="G47" s="1" t="s">
        <v>283</v>
      </c>
    </row>
    <row r="48" ht="14.25" customHeight="1">
      <c r="A48" s="5">
        <v>43441.0</v>
      </c>
      <c r="B48" s="1" t="s">
        <v>242</v>
      </c>
      <c r="C48" s="1">
        <v>2500.0</v>
      </c>
      <c r="D48" s="1">
        <v>0.0</v>
      </c>
      <c r="E48" s="1">
        <v>71152.73</v>
      </c>
      <c r="G48" s="1" t="s">
        <v>283</v>
      </c>
    </row>
    <row r="49" ht="14.25" customHeight="1">
      <c r="A49" s="5">
        <v>43487.0</v>
      </c>
      <c r="B49" s="1" t="s">
        <v>242</v>
      </c>
      <c r="C49" s="1">
        <v>2500.0</v>
      </c>
      <c r="D49" s="1">
        <v>0.0</v>
      </c>
      <c r="E49" s="1">
        <v>68652.73</v>
      </c>
      <c r="G49" s="1" t="s">
        <v>283</v>
      </c>
    </row>
    <row r="50" ht="14.25" customHeight="1">
      <c r="A50" s="5">
        <v>43550.0</v>
      </c>
      <c r="B50" s="1" t="s">
        <v>240</v>
      </c>
      <c r="C50" s="1">
        <v>7000.0</v>
      </c>
      <c r="D50" s="1">
        <v>0.0</v>
      </c>
      <c r="E50" s="1">
        <v>70341.48</v>
      </c>
      <c r="G50" s="1" t="s">
        <v>283</v>
      </c>
    </row>
    <row r="51" ht="14.25" customHeight="1">
      <c r="A51" s="5">
        <v>43565.0</v>
      </c>
      <c r="B51" s="1" t="s">
        <v>240</v>
      </c>
      <c r="C51" s="1">
        <v>6000.0</v>
      </c>
      <c r="D51" s="1">
        <v>0.0</v>
      </c>
      <c r="E51" s="1">
        <v>66982.68</v>
      </c>
      <c r="G51" s="1" t="s">
        <v>283</v>
      </c>
    </row>
    <row r="52" ht="14.25" customHeight="1">
      <c r="A52" s="5">
        <v>43579.0</v>
      </c>
      <c r="B52" s="1" t="s">
        <v>240</v>
      </c>
      <c r="C52" s="1">
        <v>2000.0</v>
      </c>
      <c r="D52" s="1">
        <v>0.0</v>
      </c>
      <c r="E52" s="1">
        <v>64982.68</v>
      </c>
      <c r="G52" s="1" t="s">
        <v>283</v>
      </c>
    </row>
    <row r="53" ht="14.25" customHeight="1">
      <c r="A53" s="5">
        <v>43922.0</v>
      </c>
      <c r="B53" s="1" t="s">
        <v>240</v>
      </c>
      <c r="C53" s="1">
        <v>2000.0</v>
      </c>
      <c r="D53" s="1">
        <v>0.0</v>
      </c>
      <c r="E53" s="1">
        <v>16400.28</v>
      </c>
      <c r="G53" s="1" t="s">
        <v>283</v>
      </c>
    </row>
    <row r="54" ht="14.25" customHeight="1">
      <c r="A54" s="5">
        <v>43927.0</v>
      </c>
      <c r="B54" s="1" t="s">
        <v>240</v>
      </c>
      <c r="C54" s="1">
        <v>6000.0</v>
      </c>
      <c r="D54" s="1">
        <v>0.0</v>
      </c>
      <c r="E54" s="1">
        <v>26173.33</v>
      </c>
      <c r="G54" s="1" t="s">
        <v>283</v>
      </c>
    </row>
    <row r="55" ht="14.25" customHeight="1">
      <c r="A55" s="5">
        <v>44306.0</v>
      </c>
      <c r="B55" s="1" t="s">
        <v>270</v>
      </c>
      <c r="C55" s="1">
        <v>6000.0</v>
      </c>
      <c r="D55" s="1">
        <v>0.0</v>
      </c>
      <c r="E55" s="1">
        <v>42218.56</v>
      </c>
      <c r="G55" s="1" t="s">
        <v>283</v>
      </c>
    </row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autoFilter ref="$A$1:$G$1"/>
  <printOptions/>
  <pageMargins bottom="0.75" footer="0.0" header="0.0" left="0.7" right="0.7" top="0.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0"/>
    <col customWidth="1" min="2" max="2" width="64.14"/>
    <col customWidth="1" min="3" max="3" width="8.0"/>
    <col customWidth="1" min="4" max="7" width="8.71"/>
    <col customWidth="1" min="8" max="9" width="10.57"/>
    <col customWidth="1" min="10" max="10" width="10.29"/>
    <col customWidth="1" min="11" max="26" width="8.71"/>
  </cols>
  <sheetData>
    <row r="1" ht="14.25" customHeight="1">
      <c r="A1" s="1" t="s">
        <v>82</v>
      </c>
      <c r="B1" s="1" t="s">
        <v>83</v>
      </c>
      <c r="C1" s="1" t="s">
        <v>84</v>
      </c>
      <c r="D1" s="1" t="s">
        <v>85</v>
      </c>
      <c r="E1" s="1" t="s">
        <v>86</v>
      </c>
    </row>
    <row r="2" ht="14.25" customHeight="1">
      <c r="A2" s="5">
        <v>41422.0</v>
      </c>
      <c r="B2" s="1" t="s">
        <v>91</v>
      </c>
      <c r="C2" s="1">
        <v>2303.0</v>
      </c>
      <c r="D2" s="1">
        <v>0.0</v>
      </c>
      <c r="E2" s="1">
        <v>215471.26</v>
      </c>
    </row>
    <row r="3" ht="14.25" customHeight="1">
      <c r="A3" s="5">
        <v>41498.0</v>
      </c>
      <c r="B3" s="1" t="s">
        <v>99</v>
      </c>
      <c r="C3" s="1">
        <v>597.0</v>
      </c>
      <c r="D3" s="1">
        <v>0.0</v>
      </c>
      <c r="E3" s="1">
        <v>207781.01</v>
      </c>
    </row>
    <row r="4" ht="14.25" customHeight="1">
      <c r="A4" s="5">
        <v>41534.0</v>
      </c>
      <c r="B4" s="1" t="s">
        <v>101</v>
      </c>
      <c r="C4" s="1">
        <v>335.8</v>
      </c>
      <c r="D4" s="1">
        <v>0.0</v>
      </c>
      <c r="E4" s="1">
        <v>205369.02</v>
      </c>
      <c r="J4" s="4" t="s">
        <v>284</v>
      </c>
    </row>
    <row r="5" ht="14.25" customHeight="1">
      <c r="A5" s="5">
        <v>41534.0</v>
      </c>
      <c r="B5" s="1" t="s">
        <v>102</v>
      </c>
      <c r="C5" s="1">
        <v>390.0</v>
      </c>
      <c r="D5" s="1">
        <v>0.0</v>
      </c>
      <c r="E5" s="1">
        <v>204979.02</v>
      </c>
      <c r="H5" s="5">
        <v>41370.0</v>
      </c>
      <c r="I5" s="5">
        <v>41734.0</v>
      </c>
      <c r="J5" s="1">
        <f t="shared" ref="J5:J13" si="1">SUMIFS($C$2:$C$55,$A$2:$A$55,"&gt;="&amp;H5,$A$2:$A$55,"&lt;="&amp;I5)</f>
        <v>5641.6</v>
      </c>
    </row>
    <row r="6" ht="14.25" customHeight="1">
      <c r="A6" s="5">
        <v>41556.0</v>
      </c>
      <c r="B6" s="1" t="s">
        <v>104</v>
      </c>
      <c r="C6" s="1">
        <v>336.0</v>
      </c>
      <c r="D6" s="1">
        <v>0.0</v>
      </c>
      <c r="E6" s="1">
        <v>202251.43</v>
      </c>
      <c r="H6" s="5">
        <f t="shared" ref="H6:H13" si="2">I5+1</f>
        <v>41735</v>
      </c>
      <c r="I6" s="5">
        <v>42099.0</v>
      </c>
      <c r="J6" s="1">
        <f t="shared" si="1"/>
        <v>5533</v>
      </c>
    </row>
    <row r="7" ht="14.25" customHeight="1">
      <c r="A7" s="5">
        <v>41583.0</v>
      </c>
      <c r="B7" s="1" t="s">
        <v>106</v>
      </c>
      <c r="C7" s="1">
        <v>336.0</v>
      </c>
      <c r="D7" s="1">
        <v>0.0</v>
      </c>
      <c r="E7" s="1">
        <v>199515.43</v>
      </c>
      <c r="H7" s="5">
        <f t="shared" si="2"/>
        <v>42100</v>
      </c>
      <c r="I7" s="5">
        <v>42465.0</v>
      </c>
      <c r="J7" s="1">
        <f t="shared" si="1"/>
        <v>432.2</v>
      </c>
    </row>
    <row r="8" ht="14.25" customHeight="1">
      <c r="A8" s="5">
        <v>41619.0</v>
      </c>
      <c r="B8" s="1" t="s">
        <v>109</v>
      </c>
      <c r="C8" s="1">
        <v>336.0</v>
      </c>
      <c r="D8" s="1">
        <v>0.0</v>
      </c>
      <c r="E8" s="1">
        <v>197911.17</v>
      </c>
      <c r="H8" s="5">
        <f t="shared" si="2"/>
        <v>42466</v>
      </c>
      <c r="I8" s="5">
        <v>42830.0</v>
      </c>
      <c r="J8" s="1">
        <f t="shared" si="1"/>
        <v>13544</v>
      </c>
    </row>
    <row r="9" ht="14.25" customHeight="1">
      <c r="A9" s="5">
        <v>41652.0</v>
      </c>
      <c r="B9" s="1" t="s">
        <v>111</v>
      </c>
      <c r="C9" s="1">
        <v>335.8</v>
      </c>
      <c r="D9" s="1">
        <v>0.0</v>
      </c>
      <c r="E9" s="1">
        <v>197583.78</v>
      </c>
      <c r="H9" s="5">
        <f t="shared" si="2"/>
        <v>42831</v>
      </c>
      <c r="I9" s="5">
        <v>43195.0</v>
      </c>
      <c r="J9" s="1">
        <f t="shared" si="1"/>
        <v>7562.6</v>
      </c>
    </row>
    <row r="10" ht="14.25" customHeight="1">
      <c r="A10" s="5">
        <v>41691.0</v>
      </c>
      <c r="B10" s="1" t="s">
        <v>113</v>
      </c>
      <c r="C10" s="1">
        <v>336.0</v>
      </c>
      <c r="D10" s="1">
        <v>0.0</v>
      </c>
      <c r="E10" s="1">
        <v>194256.17</v>
      </c>
      <c r="H10" s="5">
        <f t="shared" si="2"/>
        <v>43196</v>
      </c>
      <c r="I10" s="5">
        <v>43560.0</v>
      </c>
      <c r="J10" s="1">
        <f t="shared" si="1"/>
        <v>6378.6</v>
      </c>
    </row>
    <row r="11" ht="14.25" customHeight="1">
      <c r="A11" s="5">
        <v>41711.0</v>
      </c>
      <c r="B11" s="1" t="s">
        <v>115</v>
      </c>
      <c r="C11" s="1">
        <v>336.0</v>
      </c>
      <c r="D11" s="1">
        <v>0.0</v>
      </c>
      <c r="E11" s="1">
        <v>193642.66</v>
      </c>
      <c r="H11" s="5">
        <f t="shared" si="2"/>
        <v>43561</v>
      </c>
      <c r="I11" s="5">
        <v>43926.0</v>
      </c>
      <c r="J11" s="1">
        <f t="shared" si="1"/>
        <v>2705.2</v>
      </c>
    </row>
    <row r="12" ht="14.25" customHeight="1">
      <c r="A12" s="5">
        <v>41765.0</v>
      </c>
      <c r="B12" s="1" t="s">
        <v>130</v>
      </c>
      <c r="C12" s="1">
        <v>503.0</v>
      </c>
      <c r="D12" s="1">
        <v>0.0</v>
      </c>
      <c r="E12" s="1">
        <v>183717.3</v>
      </c>
      <c r="H12" s="5">
        <f t="shared" si="2"/>
        <v>43927</v>
      </c>
      <c r="I12" s="5">
        <v>44291.0</v>
      </c>
      <c r="J12" s="1">
        <f t="shared" si="1"/>
        <v>2685.8</v>
      </c>
    </row>
    <row r="13" ht="14.25" customHeight="1">
      <c r="A13" s="5">
        <v>41792.0</v>
      </c>
      <c r="B13" s="1" t="s">
        <v>130</v>
      </c>
      <c r="C13" s="1">
        <v>503.0</v>
      </c>
      <c r="D13" s="1">
        <v>0.0</v>
      </c>
      <c r="E13" s="1">
        <v>181429.3</v>
      </c>
      <c r="H13" s="5">
        <f t="shared" si="2"/>
        <v>44292</v>
      </c>
      <c r="I13" s="5">
        <v>44656.0</v>
      </c>
      <c r="J13" s="1">
        <f t="shared" si="1"/>
        <v>2685.26</v>
      </c>
    </row>
    <row r="14" ht="14.25" customHeight="1">
      <c r="A14" s="5">
        <v>41831.0</v>
      </c>
      <c r="B14" s="1" t="s">
        <v>130</v>
      </c>
      <c r="C14" s="1">
        <v>503.0</v>
      </c>
      <c r="D14" s="1">
        <v>0.0</v>
      </c>
      <c r="E14" s="1">
        <v>176906.43</v>
      </c>
    </row>
    <row r="15" ht="14.25" customHeight="1">
      <c r="A15" s="5">
        <v>41862.0</v>
      </c>
      <c r="B15" s="1" t="s">
        <v>130</v>
      </c>
      <c r="C15" s="1">
        <v>503.0</v>
      </c>
      <c r="D15" s="1">
        <v>0.0</v>
      </c>
      <c r="E15" s="1">
        <v>174410.89</v>
      </c>
    </row>
    <row r="16" ht="14.25" customHeight="1">
      <c r="A16" s="5">
        <v>41886.0</v>
      </c>
      <c r="B16" s="1" t="s">
        <v>130</v>
      </c>
      <c r="C16" s="1">
        <v>503.0</v>
      </c>
      <c r="D16" s="1">
        <v>0.0</v>
      </c>
      <c r="E16" s="1">
        <v>173622.89</v>
      </c>
    </row>
    <row r="17" ht="14.25" customHeight="1">
      <c r="A17" s="5">
        <v>41918.0</v>
      </c>
      <c r="B17" s="1" t="s">
        <v>130</v>
      </c>
      <c r="C17" s="1">
        <v>503.0</v>
      </c>
      <c r="D17" s="1">
        <v>0.0</v>
      </c>
      <c r="E17" s="1">
        <v>160744.1</v>
      </c>
    </row>
    <row r="18" ht="14.25" customHeight="1">
      <c r="A18" s="5">
        <v>41950.0</v>
      </c>
      <c r="B18" s="1" t="s">
        <v>130</v>
      </c>
      <c r="C18" s="1">
        <v>503.0</v>
      </c>
      <c r="D18" s="1">
        <v>0.0</v>
      </c>
      <c r="E18" s="1">
        <v>156247.81</v>
      </c>
    </row>
    <row r="19" ht="14.25" customHeight="1">
      <c r="A19" s="5">
        <v>41989.0</v>
      </c>
      <c r="B19" s="1" t="s">
        <v>130</v>
      </c>
      <c r="C19" s="1">
        <v>503.0</v>
      </c>
      <c r="D19" s="1">
        <v>0.0</v>
      </c>
      <c r="E19" s="1">
        <v>155466.23</v>
      </c>
    </row>
    <row r="20" ht="14.25" customHeight="1">
      <c r="A20" s="5">
        <v>42013.0</v>
      </c>
      <c r="B20" s="1" t="s">
        <v>130</v>
      </c>
      <c r="C20" s="1">
        <v>503.0</v>
      </c>
      <c r="D20" s="1">
        <v>0.0</v>
      </c>
      <c r="E20" s="1">
        <v>153469.83</v>
      </c>
    </row>
    <row r="21" ht="14.25" customHeight="1">
      <c r="A21" s="5">
        <v>42045.0</v>
      </c>
      <c r="B21" s="1" t="s">
        <v>130</v>
      </c>
      <c r="C21" s="1">
        <v>503.0</v>
      </c>
      <c r="D21" s="1">
        <v>0.0</v>
      </c>
      <c r="E21" s="1">
        <v>152973.35</v>
      </c>
    </row>
    <row r="22" ht="14.25" customHeight="1">
      <c r="A22" s="5">
        <v>42067.0</v>
      </c>
      <c r="B22" s="1" t="s">
        <v>130</v>
      </c>
      <c r="C22" s="1">
        <v>503.0</v>
      </c>
      <c r="D22" s="1">
        <v>0.0</v>
      </c>
      <c r="E22" s="1">
        <v>152185.35</v>
      </c>
    </row>
    <row r="23" ht="14.25" customHeight="1">
      <c r="A23" s="5">
        <v>42437.0</v>
      </c>
      <c r="B23" s="1" t="s">
        <v>206</v>
      </c>
      <c r="C23" s="1">
        <v>432.2</v>
      </c>
      <c r="E23" s="1">
        <v>110128.96</v>
      </c>
    </row>
    <row r="24" ht="14.25" customHeight="1">
      <c r="A24" s="5">
        <v>42471.0</v>
      </c>
      <c r="B24" s="1" t="s">
        <v>195</v>
      </c>
      <c r="C24" s="1">
        <v>5079.0</v>
      </c>
      <c r="E24" s="1">
        <v>110385.44</v>
      </c>
    </row>
    <row r="25" ht="14.25" customHeight="1">
      <c r="A25" s="5">
        <v>42471.0</v>
      </c>
      <c r="B25" s="1" t="s">
        <v>196</v>
      </c>
      <c r="C25" s="1">
        <v>432.0</v>
      </c>
      <c r="E25" s="1">
        <v>115464.44</v>
      </c>
    </row>
    <row r="26" ht="14.25" customHeight="1">
      <c r="A26" s="5">
        <v>42496.0</v>
      </c>
      <c r="B26" s="1" t="s">
        <v>193</v>
      </c>
      <c r="C26" s="1">
        <v>3003.0</v>
      </c>
      <c r="E26" s="1">
        <v>102404.6</v>
      </c>
    </row>
    <row r="27" ht="14.25" customHeight="1">
      <c r="A27" s="5">
        <v>42529.0</v>
      </c>
      <c r="B27" s="1" t="s">
        <v>190</v>
      </c>
      <c r="C27" s="1">
        <v>503.0</v>
      </c>
      <c r="E27" s="1">
        <v>101248.45</v>
      </c>
    </row>
    <row r="28" ht="14.25" customHeight="1">
      <c r="A28" s="5">
        <v>42559.0</v>
      </c>
      <c r="B28" s="1" t="s">
        <v>186</v>
      </c>
      <c r="C28" s="1">
        <v>503.0</v>
      </c>
      <c r="E28" s="1">
        <v>95765.93</v>
      </c>
    </row>
    <row r="29" ht="14.25" customHeight="1">
      <c r="A29" s="5">
        <v>42591.0</v>
      </c>
      <c r="B29" s="1" t="s">
        <v>184</v>
      </c>
      <c r="C29" s="1">
        <v>503.0</v>
      </c>
      <c r="E29" s="1">
        <v>95283.36</v>
      </c>
    </row>
    <row r="30" ht="14.25" customHeight="1">
      <c r="A30" s="5">
        <v>42619.0</v>
      </c>
      <c r="B30" s="1" t="s">
        <v>182</v>
      </c>
      <c r="C30" s="1">
        <v>503.0</v>
      </c>
      <c r="E30" s="1">
        <v>92007.35</v>
      </c>
    </row>
    <row r="31" ht="14.25" customHeight="1">
      <c r="A31" s="5">
        <v>42649.0</v>
      </c>
      <c r="B31" s="1" t="s">
        <v>180</v>
      </c>
      <c r="C31" s="1">
        <v>503.0</v>
      </c>
      <c r="E31" s="1">
        <v>89015.66</v>
      </c>
    </row>
    <row r="32" ht="14.25" customHeight="1">
      <c r="A32" s="5">
        <v>42681.0</v>
      </c>
      <c r="B32" s="1" t="s">
        <v>178</v>
      </c>
      <c r="C32" s="1">
        <v>503.0</v>
      </c>
      <c r="E32" s="1">
        <v>88521.69</v>
      </c>
    </row>
    <row r="33" ht="14.25" customHeight="1">
      <c r="A33" s="5">
        <v>42713.0</v>
      </c>
      <c r="B33" s="1" t="s">
        <v>175</v>
      </c>
      <c r="C33" s="1">
        <v>503.0</v>
      </c>
      <c r="E33" s="1">
        <v>85240.91</v>
      </c>
    </row>
    <row r="34" ht="14.25" customHeight="1">
      <c r="A34" s="5">
        <v>42738.0</v>
      </c>
      <c r="B34" s="1" t="s">
        <v>173</v>
      </c>
      <c r="C34" s="1">
        <v>503.0</v>
      </c>
      <c r="E34" s="1">
        <v>84745.16</v>
      </c>
    </row>
    <row r="35" ht="14.25" customHeight="1">
      <c r="A35" s="5">
        <v>42779.0</v>
      </c>
      <c r="B35" s="1" t="s">
        <v>170</v>
      </c>
      <c r="C35" s="1">
        <v>503.0</v>
      </c>
      <c r="E35" s="1">
        <v>81749.36</v>
      </c>
    </row>
    <row r="36" ht="14.25" customHeight="1">
      <c r="A36" s="5">
        <v>42804.0</v>
      </c>
      <c r="B36" s="1" t="s">
        <v>168</v>
      </c>
      <c r="C36" s="1">
        <v>503.0</v>
      </c>
      <c r="E36" s="1">
        <v>80967.71</v>
      </c>
    </row>
    <row r="37" ht="14.25" customHeight="1">
      <c r="A37" s="5">
        <v>42838.0</v>
      </c>
      <c r="B37" s="1" t="s">
        <v>158</v>
      </c>
      <c r="C37" s="1">
        <v>2000.0</v>
      </c>
      <c r="E37" s="1">
        <v>112545.14</v>
      </c>
    </row>
    <row r="38" ht="14.25" customHeight="1">
      <c r="A38" s="5">
        <v>42866.0</v>
      </c>
      <c r="B38" s="1" t="s">
        <v>155</v>
      </c>
      <c r="C38" s="1">
        <v>4074.86</v>
      </c>
      <c r="E38" s="1">
        <v>108122.26</v>
      </c>
    </row>
    <row r="39" ht="14.25" customHeight="1">
      <c r="A39" s="5">
        <v>43046.0</v>
      </c>
      <c r="B39" s="1" t="s">
        <v>146</v>
      </c>
      <c r="C39" s="1">
        <v>535.2</v>
      </c>
      <c r="E39" s="1">
        <v>104618.94</v>
      </c>
    </row>
    <row r="40" ht="14.25" customHeight="1">
      <c r="A40" s="5">
        <v>43193.0</v>
      </c>
      <c r="B40" s="1" t="s">
        <v>224</v>
      </c>
      <c r="C40" s="1">
        <v>952.54</v>
      </c>
      <c r="D40" s="1">
        <v>0.0</v>
      </c>
      <c r="E40" s="1">
        <v>103155.94</v>
      </c>
    </row>
    <row r="41" ht="14.25" customHeight="1">
      <c r="A41" s="5">
        <v>43228.0</v>
      </c>
      <c r="B41" s="1" t="s">
        <v>233</v>
      </c>
      <c r="C41" s="1">
        <v>528.0</v>
      </c>
      <c r="D41" s="1">
        <v>0.0</v>
      </c>
      <c r="E41" s="1">
        <v>93909.48</v>
      </c>
    </row>
    <row r="42" ht="14.25" customHeight="1">
      <c r="A42" s="5">
        <v>43229.0</v>
      </c>
      <c r="B42" s="1" t="s">
        <v>234</v>
      </c>
      <c r="C42" s="1">
        <v>4277.6</v>
      </c>
      <c r="D42" s="1">
        <v>0.0</v>
      </c>
      <c r="E42" s="1">
        <v>89631.88</v>
      </c>
    </row>
    <row r="43" ht="14.25" customHeight="1">
      <c r="A43" s="5">
        <v>43550.0</v>
      </c>
      <c r="B43" s="1" t="s">
        <v>245</v>
      </c>
      <c r="C43" s="1">
        <v>1573.0</v>
      </c>
      <c r="D43" s="1">
        <v>0.0</v>
      </c>
      <c r="E43" s="1">
        <v>68768.48</v>
      </c>
    </row>
    <row r="44" ht="14.25" customHeight="1">
      <c r="A44" s="5">
        <v>43565.0</v>
      </c>
      <c r="B44" s="1" t="s">
        <v>245</v>
      </c>
      <c r="C44" s="1">
        <v>2685.8</v>
      </c>
      <c r="D44" s="1">
        <v>0.0</v>
      </c>
      <c r="E44" s="1">
        <v>72982.68</v>
      </c>
    </row>
    <row r="45" ht="14.25" customHeight="1">
      <c r="A45" s="5">
        <v>43592.0</v>
      </c>
      <c r="B45" s="1" t="s">
        <v>247</v>
      </c>
      <c r="C45" s="1">
        <v>19.4</v>
      </c>
      <c r="D45" s="1">
        <v>0.0</v>
      </c>
      <c r="E45" s="1">
        <v>64963.28</v>
      </c>
    </row>
    <row r="46" ht="14.25" customHeight="1">
      <c r="A46" s="5">
        <v>43935.0</v>
      </c>
      <c r="B46" s="1" t="s">
        <v>245</v>
      </c>
      <c r="C46" s="1">
        <v>2685.8</v>
      </c>
      <c r="D46" s="1">
        <v>0.0</v>
      </c>
      <c r="E46" s="1">
        <v>23487.53</v>
      </c>
    </row>
    <row r="47" ht="14.25" customHeight="1">
      <c r="A47" s="5">
        <v>44307.0</v>
      </c>
      <c r="B47" s="1" t="s">
        <v>271</v>
      </c>
      <c r="C47" s="1">
        <v>2685.26</v>
      </c>
      <c r="D47" s="1">
        <v>0.0</v>
      </c>
      <c r="E47" s="1">
        <v>39533.3</v>
      </c>
    </row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1.57"/>
    <col customWidth="1" min="2" max="3" width="8.71"/>
    <col customWidth="1" min="4" max="4" width="11.71"/>
    <col customWidth="1" min="5" max="5" width="10.0"/>
    <col customWidth="1" min="6" max="6" width="8.71"/>
    <col customWidth="1" min="7" max="7" width="4.57"/>
    <col customWidth="1" min="8" max="8" width="6.0"/>
    <col customWidth="1" min="9" max="26" width="8.71"/>
  </cols>
  <sheetData>
    <row r="1" ht="14.25" customHeight="1">
      <c r="A1" s="1" t="s">
        <v>285</v>
      </c>
      <c r="D1" s="1" t="s">
        <v>286</v>
      </c>
      <c r="E1" s="53">
        <v>33000.0</v>
      </c>
      <c r="J1" s="54" t="s">
        <v>287</v>
      </c>
    </row>
    <row r="2" ht="14.25" customHeight="1">
      <c r="D2" s="1" t="s">
        <v>288</v>
      </c>
      <c r="E2" s="3">
        <v>41343.34</v>
      </c>
    </row>
    <row r="3" ht="14.25" customHeight="1">
      <c r="A3" s="1" t="s">
        <v>289</v>
      </c>
      <c r="B3" s="1">
        <f>Summary!D5</f>
        <v>13544</v>
      </c>
      <c r="D3" s="1" t="s">
        <v>290</v>
      </c>
    </row>
    <row r="4" ht="14.25" customHeight="1">
      <c r="A4" s="1" t="s">
        <v>291</v>
      </c>
      <c r="B4" s="1">
        <v>8353.34</v>
      </c>
    </row>
    <row r="5" ht="14.25" customHeight="1">
      <c r="A5" s="1" t="s">
        <v>292</v>
      </c>
      <c r="B5" s="1">
        <f>B3-B4</f>
        <v>5190.66</v>
      </c>
    </row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>
      <c r="A17" s="55"/>
    </row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hyperlinks>
    <hyperlink r:id="rId1" ref="J1"/>
  </hyperlinks>
  <printOptions/>
  <pageMargins bottom="0.75" footer="0.0" header="0.0" left="0.7" right="0.7" top="0.75"/>
  <pageSetup orientation="landscape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1.57"/>
    <col customWidth="1" min="2" max="3" width="8.71"/>
    <col customWidth="1" min="4" max="4" width="11.71"/>
    <col customWidth="1" min="5" max="6" width="8.71"/>
    <col customWidth="1" min="7" max="7" width="4.57"/>
    <col customWidth="1" min="8" max="8" width="6.0"/>
    <col customWidth="1" min="9" max="26" width="8.71"/>
  </cols>
  <sheetData>
    <row r="1" ht="14.25" customHeight="1">
      <c r="A1" s="1" t="s">
        <v>293</v>
      </c>
      <c r="D1" s="1" t="s">
        <v>11</v>
      </c>
      <c r="E1" s="52" t="str">
        <f>Summary!E6</f>
        <v>478L</v>
      </c>
      <c r="G1" s="56"/>
      <c r="J1" s="55"/>
    </row>
    <row r="2" ht="14.25" customHeight="1">
      <c r="D2" s="1" t="s">
        <v>294</v>
      </c>
      <c r="E2" s="1">
        <v>31930.57</v>
      </c>
      <c r="J2" s="55"/>
    </row>
    <row r="3" ht="14.25" customHeight="1">
      <c r="A3" s="1" t="s">
        <v>295</v>
      </c>
      <c r="B3" s="48">
        <f>Summary!C6</f>
        <v>26500.46</v>
      </c>
      <c r="J3" s="55"/>
    </row>
    <row r="4" ht="14.25" customHeight="1">
      <c r="A4" s="1" t="s">
        <v>296</v>
      </c>
      <c r="B4" s="1">
        <v>5430.11</v>
      </c>
      <c r="J4" s="55"/>
    </row>
    <row r="5" ht="14.25" customHeight="1">
      <c r="A5" s="1" t="s">
        <v>289</v>
      </c>
      <c r="B5" s="1">
        <f>Summary!D6</f>
        <v>7562.6</v>
      </c>
      <c r="J5" s="55"/>
    </row>
    <row r="6" ht="14.25" customHeight="1">
      <c r="A6" s="1" t="s">
        <v>292</v>
      </c>
      <c r="B6" s="1">
        <f>B5-B4</f>
        <v>2132.49</v>
      </c>
      <c r="J6" s="55"/>
    </row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57"/>
    <col customWidth="1" min="2" max="3" width="8.71"/>
    <col customWidth="1" min="4" max="4" width="11.71"/>
    <col customWidth="1" min="5" max="6" width="8.71"/>
    <col customWidth="1" min="7" max="7" width="4.57"/>
    <col customWidth="1" min="8" max="8" width="6.0"/>
    <col customWidth="1" min="9" max="26" width="8.71"/>
  </cols>
  <sheetData>
    <row r="1" ht="14.25" customHeight="1">
      <c r="A1" s="1" t="s">
        <v>297</v>
      </c>
      <c r="D1" s="1" t="s">
        <v>11</v>
      </c>
      <c r="E1" s="1" t="s">
        <v>66</v>
      </c>
      <c r="G1" s="56"/>
      <c r="J1" s="55"/>
    </row>
    <row r="2" ht="14.25" customHeight="1">
      <c r="D2" s="1" t="s">
        <v>294</v>
      </c>
      <c r="E2" s="1">
        <v>32540.5</v>
      </c>
      <c r="J2" s="55"/>
    </row>
    <row r="3" ht="14.25" customHeight="1">
      <c r="A3" s="1" t="s">
        <v>295</v>
      </c>
      <c r="B3" s="48">
        <f>Summary!C7</f>
        <v>27000.4</v>
      </c>
      <c r="J3" s="55"/>
    </row>
    <row r="4" ht="14.25" customHeight="1">
      <c r="A4" s="1" t="s">
        <v>296</v>
      </c>
      <c r="B4" s="1">
        <v>5540.1</v>
      </c>
      <c r="J4" s="55"/>
    </row>
    <row r="5" ht="14.25" customHeight="1">
      <c r="A5" s="1" t="s">
        <v>289</v>
      </c>
      <c r="B5" s="1">
        <f>Summary!D7</f>
        <v>6378.6</v>
      </c>
      <c r="J5" s="55"/>
    </row>
    <row r="6" ht="14.25" customHeight="1">
      <c r="A6" s="1" t="s">
        <v>292</v>
      </c>
      <c r="B6" s="1">
        <f>B5-B4</f>
        <v>838.5</v>
      </c>
      <c r="J6" s="55"/>
    </row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4.0"/>
    <col customWidth="1" min="2" max="3" width="8.71"/>
    <col customWidth="1" min="4" max="4" width="10.57"/>
    <col customWidth="1" min="5" max="26" width="8.71"/>
  </cols>
  <sheetData>
    <row r="1" ht="14.25" customHeight="1">
      <c r="A1" s="1" t="s">
        <v>10</v>
      </c>
      <c r="B1" s="1" t="s">
        <v>11</v>
      </c>
      <c r="C1" s="1" t="s">
        <v>12</v>
      </c>
      <c r="D1" s="1" t="s">
        <v>13</v>
      </c>
    </row>
    <row r="2" ht="14.25" customHeight="1">
      <c r="A2" s="5">
        <v>43927.0</v>
      </c>
      <c r="B2" s="1" t="s">
        <v>14</v>
      </c>
      <c r="C2" s="1" t="s">
        <v>15</v>
      </c>
      <c r="D2" s="5">
        <v>44291.0</v>
      </c>
    </row>
    <row r="3" ht="14.25" customHeight="1">
      <c r="A3" s="5">
        <v>44052.0</v>
      </c>
      <c r="B3" s="1" t="s">
        <v>16</v>
      </c>
      <c r="C3" s="1" t="s">
        <v>15</v>
      </c>
      <c r="D3" s="5">
        <v>44291.0</v>
      </c>
    </row>
    <row r="4" ht="14.25" customHeight="1">
      <c r="A4" s="5">
        <v>44178.0</v>
      </c>
      <c r="B4" s="1" t="s">
        <v>17</v>
      </c>
      <c r="C4" s="1" t="s">
        <v>18</v>
      </c>
      <c r="D4" s="5">
        <v>44291.0</v>
      </c>
    </row>
    <row r="5" ht="14.25" customHeight="1">
      <c r="A5" s="5">
        <v>44234.0</v>
      </c>
      <c r="B5" s="1" t="s">
        <v>19</v>
      </c>
      <c r="C5" s="1" t="s">
        <v>18</v>
      </c>
      <c r="D5" s="5">
        <v>44656.0</v>
      </c>
    </row>
    <row r="6" ht="14.25" customHeight="1">
      <c r="A6" s="5">
        <v>44277.0</v>
      </c>
      <c r="B6" s="1" t="s">
        <v>19</v>
      </c>
      <c r="C6" s="1" t="s">
        <v>18</v>
      </c>
      <c r="D6" s="5">
        <v>44656.0</v>
      </c>
    </row>
    <row r="7" ht="14.25" customHeight="1">
      <c r="A7" s="5">
        <v>44374.0</v>
      </c>
      <c r="B7" s="1" t="s">
        <v>19</v>
      </c>
      <c r="C7" s="1" t="s">
        <v>18</v>
      </c>
      <c r="D7" s="5">
        <v>44656.0</v>
      </c>
    </row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57"/>
    <col customWidth="1" min="2" max="3" width="8.71"/>
    <col customWidth="1" min="4" max="4" width="11.71"/>
    <col customWidth="1" min="5" max="6" width="8.71"/>
    <col customWidth="1" min="7" max="7" width="4.57"/>
    <col customWidth="1" min="8" max="8" width="6.0"/>
    <col customWidth="1" min="9" max="26" width="8.71"/>
  </cols>
  <sheetData>
    <row r="1" ht="14.25" customHeight="1">
      <c r="A1" s="1" t="s">
        <v>298</v>
      </c>
      <c r="D1" s="1" t="s">
        <v>11</v>
      </c>
      <c r="E1" s="52" t="str">
        <f>Summary!E8</f>
        <v>524L</v>
      </c>
      <c r="G1" s="56"/>
      <c r="J1" s="55"/>
    </row>
    <row r="2" ht="14.25" customHeight="1">
      <c r="D2" s="1" t="s">
        <v>294</v>
      </c>
      <c r="E2" s="1">
        <v>11190.0</v>
      </c>
      <c r="J2" s="55"/>
    </row>
    <row r="3" ht="14.25" customHeight="1">
      <c r="A3" s="1" t="s">
        <v>295</v>
      </c>
      <c r="B3" s="48">
        <f>Summary!C8</f>
        <v>10000</v>
      </c>
      <c r="J3" s="55"/>
    </row>
    <row r="4" ht="14.25" customHeight="1">
      <c r="A4" s="1" t="s">
        <v>296</v>
      </c>
      <c r="B4" s="1">
        <v>1190.0</v>
      </c>
      <c r="J4" s="55"/>
    </row>
    <row r="5" ht="14.25" customHeight="1">
      <c r="A5" s="1" t="s">
        <v>289</v>
      </c>
      <c r="B5" s="1">
        <f>Summary!D8</f>
        <v>2705.2</v>
      </c>
      <c r="J5" s="55"/>
    </row>
    <row r="6" ht="14.25" customHeight="1">
      <c r="A6" s="1" t="s">
        <v>292</v>
      </c>
      <c r="B6" s="1">
        <f>B5-B4</f>
        <v>1515.2</v>
      </c>
      <c r="J6" s="55"/>
    </row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57"/>
    <col customWidth="1" min="2" max="3" width="8.71"/>
    <col customWidth="1" min="4" max="4" width="11.71"/>
    <col customWidth="1" min="5" max="6" width="8.71"/>
    <col customWidth="1" min="7" max="7" width="4.57"/>
    <col customWidth="1" min="8" max="8" width="6.0"/>
    <col customWidth="1" min="9" max="26" width="8.71"/>
  </cols>
  <sheetData>
    <row r="1" ht="14.25" customHeight="1">
      <c r="A1" s="1" t="s">
        <v>299</v>
      </c>
      <c r="D1" s="1" t="s">
        <v>11</v>
      </c>
      <c r="E1" s="52" t="str">
        <f>'Stacys calcs'!C13</f>
        <v>493L</v>
      </c>
      <c r="G1" s="56"/>
      <c r="J1" s="55"/>
    </row>
    <row r="2" ht="14.25" customHeight="1">
      <c r="D2" s="1" t="s">
        <v>294</v>
      </c>
      <c r="E2" s="1">
        <v>6267.5</v>
      </c>
      <c r="J2" s="55"/>
    </row>
    <row r="3" ht="14.25" customHeight="1">
      <c r="A3" s="1" t="s">
        <v>295</v>
      </c>
      <c r="B3" s="48">
        <f>Summary!C9</f>
        <v>6000</v>
      </c>
      <c r="J3" s="55"/>
    </row>
    <row r="4" ht="14.25" customHeight="1">
      <c r="A4" s="1" t="s">
        <v>296</v>
      </c>
      <c r="B4" s="1">
        <v>267.5</v>
      </c>
      <c r="J4" s="55"/>
    </row>
    <row r="5" ht="14.25" customHeight="1">
      <c r="A5" s="1" t="s">
        <v>289</v>
      </c>
      <c r="B5" s="1">
        <f>Summary!D9</f>
        <v>2685.8</v>
      </c>
      <c r="J5" s="55"/>
    </row>
    <row r="6" ht="14.25" customHeight="1">
      <c r="A6" s="1" t="s">
        <v>292</v>
      </c>
      <c r="B6" s="1">
        <f>B5-B4</f>
        <v>2418.3</v>
      </c>
      <c r="J6" s="55"/>
    </row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57"/>
    <col customWidth="1" min="2" max="3" width="8.71"/>
    <col customWidth="1" min="4" max="4" width="11.71"/>
    <col customWidth="1" min="5" max="6" width="8.71"/>
    <col customWidth="1" min="7" max="7" width="4.57"/>
    <col customWidth="1" min="8" max="8" width="6.0"/>
    <col customWidth="1" min="9" max="26" width="8.71"/>
  </cols>
  <sheetData>
    <row r="1" ht="14.25" customHeight="1">
      <c r="A1" s="1" t="s">
        <v>299</v>
      </c>
      <c r="D1" s="1" t="s">
        <v>11</v>
      </c>
      <c r="E1" s="1" t="str">
        <f>Summary!E10</f>
        <v>480L</v>
      </c>
      <c r="G1" s="56"/>
      <c r="J1" s="55"/>
    </row>
    <row r="2" ht="14.25" customHeight="1">
      <c r="D2" s="1" t="s">
        <v>294</v>
      </c>
      <c r="E2" s="1">
        <v>6300.0</v>
      </c>
      <c r="J2" s="55"/>
    </row>
    <row r="3" ht="14.25" customHeight="1">
      <c r="A3" s="1" t="s">
        <v>295</v>
      </c>
      <c r="B3" s="48">
        <f>Summary!C10</f>
        <v>6000</v>
      </c>
      <c r="J3" s="55"/>
    </row>
    <row r="4" ht="14.25" customHeight="1">
      <c r="A4" s="1" t="s">
        <v>296</v>
      </c>
      <c r="B4" s="1">
        <v>300.0</v>
      </c>
      <c r="J4" s="55"/>
    </row>
    <row r="5" ht="14.25" customHeight="1">
      <c r="A5" s="1" t="s">
        <v>289</v>
      </c>
      <c r="B5" s="1">
        <f>Summary!D9</f>
        <v>2685.8</v>
      </c>
      <c r="J5" s="55"/>
    </row>
    <row r="6" ht="14.25" customHeight="1">
      <c r="A6" s="1" t="s">
        <v>292</v>
      </c>
      <c r="B6" s="1">
        <f>B5-B4</f>
        <v>2385.8</v>
      </c>
      <c r="J6" s="55"/>
    </row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2.57"/>
    <col customWidth="1" min="2" max="2" width="10.14"/>
    <col customWidth="1" min="3" max="26" width="8.71"/>
  </cols>
  <sheetData>
    <row r="1" ht="14.25" customHeight="1">
      <c r="A1" s="1" t="s">
        <v>300</v>
      </c>
    </row>
    <row r="2" ht="14.25" customHeight="1">
      <c r="A2" s="1" t="s">
        <v>4</v>
      </c>
      <c r="B2" s="1">
        <f>'2016-2017- Income tax calcs'!B5</f>
        <v>5190.66</v>
      </c>
    </row>
    <row r="3" ht="14.25" customHeight="1">
      <c r="A3" s="1" t="s">
        <v>6</v>
      </c>
      <c r="B3" s="1">
        <f>'2017-2018- Income tax calcs'!B6</f>
        <v>2132.49</v>
      </c>
    </row>
    <row r="4" ht="14.25" customHeight="1">
      <c r="A4" s="1" t="s">
        <v>7</v>
      </c>
      <c r="B4" s="1">
        <f>'2018-2019- Income tax calcs'!B6</f>
        <v>838.5</v>
      </c>
    </row>
    <row r="5" ht="14.25" customHeight="1">
      <c r="A5" s="1" t="s">
        <v>8</v>
      </c>
      <c r="B5" s="1">
        <f>'2019-2020- Income tax calcs'!B6</f>
        <v>1515.2</v>
      </c>
    </row>
    <row r="6" ht="14.25" customHeight="1">
      <c r="A6" s="1" t="s">
        <v>9</v>
      </c>
      <c r="B6" s="1">
        <f>'2020-2021- Income tax calcs'!B6</f>
        <v>2418.3</v>
      </c>
    </row>
    <row r="7" ht="14.25" customHeight="1">
      <c r="A7" s="1" t="s">
        <v>301</v>
      </c>
      <c r="B7" s="57">
        <f>'2021-2022- Income tax calcs'!B6</f>
        <v>2385.8</v>
      </c>
    </row>
    <row r="8" ht="14.25" customHeight="1">
      <c r="B8" s="58">
        <f>SUM(B2:B7)</f>
        <v>14480.95</v>
      </c>
    </row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2.57"/>
    <col customWidth="1" min="2" max="2" width="46.43"/>
    <col customWidth="1" min="3" max="3" width="24.43"/>
    <col customWidth="1" min="4" max="4" width="14.29"/>
    <col customWidth="1" min="5" max="5" width="18.29"/>
    <col customWidth="1" min="6" max="6" width="16.71"/>
    <col customWidth="1" min="7" max="7" width="15.71"/>
    <col customWidth="1" min="8" max="8" width="62.29"/>
    <col customWidth="1" min="9" max="9" width="19.14"/>
    <col customWidth="1" min="10" max="10" width="13.71"/>
    <col customWidth="1" min="11" max="11" width="16.29"/>
    <col customWidth="1" min="12" max="12" width="16.14"/>
    <col customWidth="1" min="13" max="13" width="13.43"/>
    <col customWidth="1" min="14" max="14" width="32.86"/>
    <col customWidth="1" min="15" max="15" width="14.43"/>
    <col customWidth="1" min="16" max="16" width="13.71"/>
    <col customWidth="1" min="17" max="17" width="77.29"/>
    <col customWidth="1" min="18" max="34" width="8.71"/>
  </cols>
  <sheetData>
    <row r="1" ht="14.25" customHeight="1">
      <c r="A1" s="6" t="s">
        <v>20</v>
      </c>
      <c r="B1" s="6" t="s">
        <v>21</v>
      </c>
      <c r="C1" s="7"/>
      <c r="D1" s="7"/>
      <c r="E1" s="7"/>
      <c r="F1" s="7"/>
      <c r="G1" s="6"/>
      <c r="H1" s="6" t="s">
        <v>22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ht="14.25" customHeight="1">
      <c r="A2" s="6" t="s">
        <v>23</v>
      </c>
      <c r="B2" s="6" t="s">
        <v>24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</row>
    <row r="3" ht="14.25" customHeight="1">
      <c r="A3" s="6" t="s">
        <v>25</v>
      </c>
      <c r="B3" s="6" t="s">
        <v>26</v>
      </c>
      <c r="C3" s="7" t="s">
        <v>27</v>
      </c>
      <c r="D3" s="7" t="s">
        <v>28</v>
      </c>
      <c r="E3" s="6" t="s">
        <v>29</v>
      </c>
      <c r="F3" s="6" t="s">
        <v>30</v>
      </c>
      <c r="G3" s="6" t="s">
        <v>31</v>
      </c>
      <c r="H3" s="6" t="s">
        <v>32</v>
      </c>
      <c r="I3" s="6" t="s">
        <v>33</v>
      </c>
      <c r="J3" s="6" t="s">
        <v>34</v>
      </c>
      <c r="K3" s="6" t="s">
        <v>35</v>
      </c>
      <c r="L3" s="6" t="s">
        <v>36</v>
      </c>
      <c r="M3" s="6" t="s">
        <v>37</v>
      </c>
      <c r="N3" s="6" t="s">
        <v>38</v>
      </c>
      <c r="O3" s="6" t="s">
        <v>39</v>
      </c>
      <c r="P3" s="6" t="s">
        <v>40</v>
      </c>
      <c r="Q3" s="6" t="s">
        <v>41</v>
      </c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</row>
    <row r="4" ht="14.25" customHeight="1">
      <c r="A4" s="6" t="s">
        <v>42</v>
      </c>
      <c r="B4" s="6" t="s">
        <v>43</v>
      </c>
      <c r="C4" s="8"/>
      <c r="D4" s="8"/>
      <c r="E4" s="8">
        <v>30188.31</v>
      </c>
      <c r="F4" s="8">
        <v>6037.6</v>
      </c>
      <c r="G4" s="7"/>
      <c r="H4" s="7"/>
      <c r="I4" s="7"/>
      <c r="J4" s="7"/>
      <c r="K4" s="7"/>
      <c r="L4" s="6" t="s">
        <v>44</v>
      </c>
      <c r="M4" s="6" t="s">
        <v>45</v>
      </c>
      <c r="N4" s="9" t="s">
        <v>46</v>
      </c>
      <c r="O4" s="9">
        <v>3.74611960162E11</v>
      </c>
      <c r="P4" s="6" t="s">
        <v>47</v>
      </c>
      <c r="Q4" s="6" t="s">
        <v>48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ht="14.25" customHeight="1">
      <c r="A5" s="6" t="s">
        <v>49</v>
      </c>
      <c r="B5" s="6" t="s">
        <v>43</v>
      </c>
      <c r="C5" s="8"/>
      <c r="D5" s="8"/>
      <c r="E5" s="8">
        <v>30188.31</v>
      </c>
      <c r="F5" s="8">
        <v>6037.6</v>
      </c>
      <c r="G5" s="7"/>
      <c r="H5" s="7"/>
      <c r="I5" s="7"/>
      <c r="J5" s="7"/>
      <c r="K5" s="7"/>
      <c r="L5" s="6" t="s">
        <v>44</v>
      </c>
      <c r="M5" s="6" t="s">
        <v>45</v>
      </c>
      <c r="N5" s="9" t="s">
        <v>46</v>
      </c>
      <c r="O5" s="9">
        <v>3.74611960162E11</v>
      </c>
      <c r="P5" s="6" t="s">
        <v>47</v>
      </c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</row>
    <row r="6" ht="14.25" customHeight="1">
      <c r="A6" s="10" t="s">
        <v>50</v>
      </c>
      <c r="B6" s="6" t="s">
        <v>43</v>
      </c>
      <c r="C6" s="8"/>
      <c r="D6" s="8"/>
      <c r="E6" s="8">
        <v>30180.0</v>
      </c>
      <c r="F6" s="8">
        <v>6036.0</v>
      </c>
      <c r="G6" s="7"/>
      <c r="H6" s="7"/>
      <c r="I6" s="7"/>
      <c r="J6" s="7"/>
      <c r="K6" s="7"/>
      <c r="L6" s="6" t="s">
        <v>44</v>
      </c>
      <c r="M6" s="6" t="s">
        <v>45</v>
      </c>
      <c r="N6" s="9" t="s">
        <v>46</v>
      </c>
      <c r="O6" s="9">
        <v>3.74611960162E11</v>
      </c>
      <c r="P6" s="6" t="s">
        <v>47</v>
      </c>
      <c r="Q6" s="6" t="s">
        <v>51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</row>
    <row r="7" ht="14.25" customHeight="1">
      <c r="A7" s="11" t="s">
        <v>52</v>
      </c>
      <c r="B7" s="11" t="s">
        <v>53</v>
      </c>
      <c r="C7" s="12"/>
      <c r="D7" s="12"/>
      <c r="E7" s="12">
        <v>45805.0</v>
      </c>
      <c r="F7" s="12">
        <v>10265.0</v>
      </c>
      <c r="G7" s="13">
        <v>30641.0</v>
      </c>
      <c r="H7" s="13">
        <v>4641.0</v>
      </c>
      <c r="I7" s="12">
        <v>-15164.0</v>
      </c>
      <c r="J7" s="12">
        <v>26000.0</v>
      </c>
      <c r="K7" s="11"/>
      <c r="L7" s="11" t="s">
        <v>44</v>
      </c>
      <c r="M7" s="11" t="s">
        <v>45</v>
      </c>
      <c r="N7" s="14" t="s">
        <v>46</v>
      </c>
      <c r="O7" s="14">
        <v>3.74611960162E11</v>
      </c>
      <c r="P7" s="11" t="s">
        <v>47</v>
      </c>
      <c r="Q7" s="11" t="s">
        <v>54</v>
      </c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</row>
    <row r="8" ht="14.25" customHeight="1">
      <c r="A8" s="11" t="s">
        <v>55</v>
      </c>
      <c r="B8" s="11" t="s">
        <v>43</v>
      </c>
      <c r="C8" s="15" t="s">
        <v>56</v>
      </c>
      <c r="D8" s="15"/>
      <c r="E8" s="12">
        <v>50165.0</v>
      </c>
      <c r="F8" s="12">
        <v>10033.0</v>
      </c>
      <c r="G8" s="13">
        <v>46544.0</v>
      </c>
      <c r="H8" s="13">
        <v>13544.0</v>
      </c>
      <c r="I8" s="12">
        <v>-3621.0</v>
      </c>
      <c r="J8" s="12">
        <v>33000.0</v>
      </c>
      <c r="K8" s="11"/>
      <c r="L8" s="11" t="s">
        <v>44</v>
      </c>
      <c r="M8" s="11" t="s">
        <v>45</v>
      </c>
      <c r="N8" s="14" t="s">
        <v>46</v>
      </c>
      <c r="O8" s="14">
        <v>3.74611960162E11</v>
      </c>
      <c r="P8" s="11" t="s">
        <v>47</v>
      </c>
      <c r="Q8" s="11" t="s">
        <v>57</v>
      </c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ht="14.25" customHeight="1">
      <c r="A9" s="16" t="s">
        <v>58</v>
      </c>
      <c r="B9" s="16" t="s">
        <v>43</v>
      </c>
      <c r="C9" s="17" t="s">
        <v>59</v>
      </c>
      <c r="D9" s="17"/>
      <c r="E9" s="17">
        <v>14978.09</v>
      </c>
      <c r="F9" s="17">
        <v>2492.8</v>
      </c>
      <c r="G9" s="17">
        <v>0.0</v>
      </c>
      <c r="H9" s="17">
        <v>0.0</v>
      </c>
      <c r="I9" s="18">
        <v>-14978.09</v>
      </c>
      <c r="J9" s="17">
        <v>0.0</v>
      </c>
      <c r="K9" s="16"/>
      <c r="L9" s="16" t="s">
        <v>44</v>
      </c>
      <c r="M9" s="16" t="s">
        <v>45</v>
      </c>
      <c r="N9" s="19" t="s">
        <v>46</v>
      </c>
      <c r="O9" s="19">
        <v>3.74611960162E11</v>
      </c>
      <c r="P9" s="16" t="s">
        <v>47</v>
      </c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</row>
    <row r="10" ht="14.25" customHeight="1">
      <c r="A10" s="20" t="s">
        <v>58</v>
      </c>
      <c r="B10" s="20" t="s">
        <v>53</v>
      </c>
      <c r="C10" s="21" t="s">
        <v>59</v>
      </c>
      <c r="D10" s="21"/>
      <c r="E10" s="21">
        <v>32063.06</v>
      </c>
      <c r="F10" s="21">
        <v>5562.6</v>
      </c>
      <c r="G10" s="21">
        <v>34063.06</v>
      </c>
      <c r="H10" s="21">
        <v>7562.6</v>
      </c>
      <c r="I10" s="18">
        <v>2000.0</v>
      </c>
      <c r="J10" s="22">
        <v>26500.46</v>
      </c>
      <c r="K10" s="20" t="s">
        <v>60</v>
      </c>
      <c r="L10" s="20" t="s">
        <v>61</v>
      </c>
      <c r="M10" s="20" t="s">
        <v>62</v>
      </c>
      <c r="N10" s="23" t="s">
        <v>63</v>
      </c>
      <c r="O10" s="23">
        <v>3.40506928801E11</v>
      </c>
      <c r="P10" s="20" t="s">
        <v>64</v>
      </c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</row>
    <row r="11" ht="14.25" customHeight="1">
      <c r="A11" s="6" t="s">
        <v>65</v>
      </c>
      <c r="B11" s="6" t="s">
        <v>53</v>
      </c>
      <c r="C11" s="25" t="s">
        <v>66</v>
      </c>
      <c r="D11" s="25"/>
      <c r="E11" s="8">
        <v>23313.2</v>
      </c>
      <c r="F11" s="8">
        <v>3812.8</v>
      </c>
      <c r="G11" s="26">
        <v>32851.0</v>
      </c>
      <c r="H11" s="26">
        <v>5850.6</v>
      </c>
      <c r="I11" s="12">
        <v>9537.8</v>
      </c>
      <c r="J11" s="8">
        <v>27000.4</v>
      </c>
      <c r="K11" s="6" t="s">
        <v>60</v>
      </c>
      <c r="L11" s="6" t="s">
        <v>61</v>
      </c>
      <c r="M11" s="6" t="s">
        <v>62</v>
      </c>
      <c r="N11" s="6" t="s">
        <v>63</v>
      </c>
      <c r="O11" s="6">
        <v>3.40506928801E11</v>
      </c>
      <c r="P11" s="6" t="s">
        <v>64</v>
      </c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</row>
    <row r="12" ht="14.25" customHeight="1">
      <c r="A12" s="6" t="s">
        <v>67</v>
      </c>
      <c r="B12" s="6" t="s">
        <v>68</v>
      </c>
      <c r="C12" s="25" t="s">
        <v>69</v>
      </c>
      <c r="D12" s="25"/>
      <c r="E12" s="8">
        <v>11275.0</v>
      </c>
      <c r="F12" s="8">
        <v>1275.2</v>
      </c>
      <c r="G12" s="26">
        <v>12705.2</v>
      </c>
      <c r="H12" s="26">
        <v>2705.2</v>
      </c>
      <c r="I12" s="12">
        <v>1430.2</v>
      </c>
      <c r="J12" s="8">
        <v>10000.0</v>
      </c>
      <c r="K12" s="6" t="s">
        <v>60</v>
      </c>
      <c r="L12" s="6" t="s">
        <v>61</v>
      </c>
      <c r="M12" s="6" t="s">
        <v>62</v>
      </c>
      <c r="N12" s="6" t="s">
        <v>63</v>
      </c>
      <c r="O12" s="6">
        <v>3.40506928801E11</v>
      </c>
      <c r="P12" s="6" t="s">
        <v>64</v>
      </c>
      <c r="Q12" s="6" t="s">
        <v>70</v>
      </c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</row>
    <row r="13" ht="14.25" customHeight="1">
      <c r="A13" s="6" t="s">
        <v>71</v>
      </c>
      <c r="B13" s="6" t="s">
        <v>72</v>
      </c>
      <c r="C13" s="25" t="s">
        <v>73</v>
      </c>
      <c r="D13" s="25"/>
      <c r="E13" s="8"/>
      <c r="F13" s="8"/>
      <c r="G13" s="7"/>
      <c r="H13" s="7"/>
      <c r="I13" s="7"/>
      <c r="J13" s="7"/>
      <c r="K13" s="7"/>
      <c r="L13" s="6" t="s">
        <v>74</v>
      </c>
      <c r="M13" s="6" t="s">
        <v>75</v>
      </c>
      <c r="N13" s="6" t="s">
        <v>76</v>
      </c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</row>
    <row r="14" ht="14.25" customHeight="1">
      <c r="A14" s="7"/>
      <c r="B14" s="7"/>
      <c r="C14" s="8"/>
      <c r="D14" s="8"/>
      <c r="E14" s="8"/>
      <c r="F14" s="8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</row>
    <row r="15" ht="14.25" customHeight="1">
      <c r="A15" s="27"/>
      <c r="B15" s="6" t="s">
        <v>77</v>
      </c>
      <c r="C15" s="6"/>
      <c r="D15" s="6"/>
      <c r="E15" s="6" t="s">
        <v>78</v>
      </c>
      <c r="F15" s="7" t="s">
        <v>79</v>
      </c>
      <c r="G15" s="6" t="s">
        <v>80</v>
      </c>
      <c r="H15" s="8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</row>
    <row r="16" ht="14.25" customHeight="1">
      <c r="A16" s="28" t="s">
        <v>81</v>
      </c>
      <c r="B16" s="11" t="s">
        <v>44</v>
      </c>
      <c r="C16" s="11"/>
      <c r="D16" s="11"/>
      <c r="E16" s="11" t="s">
        <v>45</v>
      </c>
      <c r="F16" s="29">
        <v>3.74611960162E11</v>
      </c>
      <c r="G16" s="11" t="s">
        <v>47</v>
      </c>
      <c r="H16" s="11" t="s">
        <v>54</v>
      </c>
    </row>
    <row r="17" ht="14.25" customHeight="1">
      <c r="A17" s="28" t="s">
        <v>46</v>
      </c>
      <c r="B17" s="7"/>
      <c r="C17" s="7"/>
      <c r="D17" s="7"/>
      <c r="E17" s="7"/>
      <c r="F17" s="7"/>
      <c r="G17" s="7"/>
      <c r="H17" s="7"/>
    </row>
    <row r="18" ht="14.25" customHeight="1">
      <c r="A18" s="30"/>
      <c r="B18" s="7"/>
      <c r="C18" s="7"/>
      <c r="D18" s="7"/>
      <c r="E18" s="7"/>
      <c r="F18" s="7"/>
      <c r="G18" s="7"/>
      <c r="H18" s="7"/>
    </row>
    <row r="19" ht="14.25" customHeight="1"/>
    <row r="20" ht="14.25" customHeight="1">
      <c r="A20" s="11"/>
      <c r="B20" s="11"/>
      <c r="C20" s="7"/>
      <c r="D20" s="7"/>
      <c r="E20" s="7"/>
      <c r="F20" s="7"/>
      <c r="G20" s="7"/>
      <c r="H20" s="7"/>
    </row>
    <row r="21" ht="14.25" customHeight="1">
      <c r="A21" s="11"/>
      <c r="B21" s="31"/>
      <c r="C21" s="7"/>
      <c r="D21" s="7"/>
      <c r="E21" s="7"/>
      <c r="F21" s="7"/>
      <c r="G21" s="7"/>
      <c r="H21" s="7"/>
    </row>
    <row r="22" ht="14.25" customHeight="1">
      <c r="A22" s="32"/>
      <c r="B22" s="31"/>
      <c r="C22" s="7"/>
      <c r="D22" s="7"/>
      <c r="E22" s="7"/>
      <c r="F22" s="7"/>
      <c r="G22" s="7"/>
      <c r="H22" s="7"/>
    </row>
    <row r="23" ht="14.25" customHeight="1">
      <c r="A23" s="33"/>
      <c r="B23" s="33"/>
      <c r="C23" s="34"/>
      <c r="D23" s="34"/>
      <c r="E23" s="35">
        <v>47041.15</v>
      </c>
      <c r="F23" s="35">
        <v>8055.4</v>
      </c>
      <c r="G23" s="35">
        <v>34063.06</v>
      </c>
      <c r="H23" s="35">
        <v>7562.6</v>
      </c>
      <c r="I23" s="35">
        <v>-12978.09</v>
      </c>
      <c r="J23" s="35">
        <v>26500.46</v>
      </c>
      <c r="K23" s="36"/>
      <c r="L23" s="33"/>
      <c r="M23" s="33"/>
      <c r="N23" s="36"/>
      <c r="O23" s="36"/>
      <c r="P23" s="36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</row>
    <row r="24" ht="14.25" customHeight="1">
      <c r="A24" s="7"/>
      <c r="B24" s="7"/>
      <c r="C24" s="7"/>
      <c r="D24" s="7"/>
      <c r="E24" s="7"/>
      <c r="F24" s="7"/>
      <c r="G24" s="7"/>
      <c r="H24" s="7"/>
    </row>
    <row r="25" ht="14.25" customHeight="1">
      <c r="A25" s="7"/>
      <c r="B25" s="7"/>
      <c r="C25" s="7"/>
      <c r="D25" s="7"/>
      <c r="E25" s="7"/>
      <c r="F25" s="7"/>
      <c r="G25" s="7"/>
      <c r="H25" s="7"/>
    </row>
    <row r="26" ht="14.25" customHeight="1">
      <c r="A26" s="7"/>
      <c r="B26" s="7"/>
      <c r="C26" s="7"/>
      <c r="D26" s="7"/>
      <c r="E26" s="7"/>
      <c r="F26" s="7"/>
      <c r="G26" s="7"/>
      <c r="H26" s="7"/>
    </row>
    <row r="27" ht="14.25" customHeight="1">
      <c r="A27" s="7"/>
      <c r="B27" s="7"/>
      <c r="C27" s="7"/>
      <c r="D27" s="7"/>
      <c r="E27" s="7"/>
      <c r="F27" s="7"/>
      <c r="G27" s="7"/>
      <c r="H27" s="7"/>
    </row>
    <row r="28" ht="14.25" customHeight="1">
      <c r="A28" s="7"/>
      <c r="B28" s="7"/>
      <c r="C28" s="7"/>
      <c r="D28" s="7"/>
      <c r="E28" s="7"/>
      <c r="F28" s="7"/>
      <c r="G28" s="7"/>
      <c r="H28" s="7"/>
    </row>
    <row r="29" ht="14.25" customHeight="1">
      <c r="A29" s="7"/>
      <c r="B29" s="7"/>
      <c r="C29" s="7"/>
      <c r="D29" s="7"/>
      <c r="E29" s="7"/>
      <c r="F29" s="7"/>
      <c r="G29" s="7"/>
      <c r="H29" s="7"/>
    </row>
    <row r="30" ht="14.25" customHeight="1">
      <c r="A30" s="7"/>
      <c r="B30" s="7"/>
      <c r="C30" s="7"/>
      <c r="D30" s="7"/>
      <c r="E30" s="7"/>
      <c r="F30" s="7"/>
      <c r="G30" s="7"/>
      <c r="H30" s="7"/>
    </row>
    <row r="31" ht="14.25" customHeight="1">
      <c r="A31" s="7"/>
      <c r="B31" s="7"/>
      <c r="C31" s="7"/>
      <c r="D31" s="7"/>
      <c r="E31" s="7"/>
      <c r="F31" s="7"/>
      <c r="G31" s="7"/>
      <c r="H31" s="7"/>
    </row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 ht="14.25" customHeight="1"/>
    <row r="2" ht="14.25" customHeight="1"/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4B083"/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 ht="14.25" customHeight="1"/>
    <row r="2" ht="14.25" customHeight="1"/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0"/>
    <col customWidth="1" min="2" max="2" width="77.0"/>
    <col customWidth="1" min="3" max="4" width="9.0"/>
    <col customWidth="1" min="5" max="5" width="10.0"/>
    <col customWidth="1" min="6" max="26" width="8.71"/>
  </cols>
  <sheetData>
    <row r="1" ht="14.25" customHeight="1">
      <c r="A1" s="1" t="s">
        <v>82</v>
      </c>
      <c r="B1" s="1" t="s">
        <v>83</v>
      </c>
      <c r="C1" s="1" t="s">
        <v>84</v>
      </c>
      <c r="D1" s="1" t="s">
        <v>85</v>
      </c>
      <c r="E1" s="1" t="s">
        <v>86</v>
      </c>
    </row>
    <row r="2" ht="14.25" customHeight="1">
      <c r="A2" s="5">
        <v>41372.0</v>
      </c>
      <c r="B2" s="1" t="s">
        <v>87</v>
      </c>
      <c r="C2" s="37">
        <v>2400.0</v>
      </c>
      <c r="E2" s="37">
        <v>187213.43</v>
      </c>
    </row>
    <row r="3" ht="14.25" customHeight="1">
      <c r="A3" s="5">
        <v>41394.0</v>
      </c>
      <c r="B3" s="1" t="s">
        <v>87</v>
      </c>
      <c r="C3" s="37">
        <v>2400.0</v>
      </c>
      <c r="E3" s="37">
        <v>184813.43</v>
      </c>
    </row>
    <row r="4" ht="14.25" customHeight="1">
      <c r="A4" s="5">
        <v>41401.0</v>
      </c>
      <c r="B4" s="1" t="s">
        <v>88</v>
      </c>
      <c r="D4" s="1">
        <v>7.68</v>
      </c>
      <c r="E4" s="37">
        <v>184821.11</v>
      </c>
    </row>
    <row r="5" ht="14.25" customHeight="1">
      <c r="A5" s="5">
        <v>41402.0</v>
      </c>
      <c r="B5" s="1" t="s">
        <v>89</v>
      </c>
      <c r="D5" s="37">
        <v>34753.15</v>
      </c>
      <c r="E5" s="37">
        <v>219574.26</v>
      </c>
    </row>
    <row r="6" ht="14.25" customHeight="1">
      <c r="A6" s="5">
        <v>41402.0</v>
      </c>
      <c r="B6" s="1" t="s">
        <v>90</v>
      </c>
      <c r="C6" s="37">
        <v>1800.0</v>
      </c>
      <c r="E6" s="37">
        <v>217774.26</v>
      </c>
    </row>
    <row r="7" ht="14.25" customHeight="1">
      <c r="A7" s="5">
        <v>41422.0</v>
      </c>
      <c r="B7" s="1" t="s">
        <v>91</v>
      </c>
      <c r="C7" s="37">
        <v>2303.0</v>
      </c>
      <c r="E7" s="37">
        <v>215471.26</v>
      </c>
    </row>
    <row r="8" ht="14.25" customHeight="1">
      <c r="A8" s="5">
        <v>41422.0</v>
      </c>
      <c r="B8" s="1" t="s">
        <v>92</v>
      </c>
      <c r="C8" s="37">
        <v>1000.0</v>
      </c>
      <c r="E8" s="37">
        <v>214471.26</v>
      </c>
    </row>
    <row r="9" ht="14.25" customHeight="1">
      <c r="A9" s="5">
        <v>41428.0</v>
      </c>
      <c r="B9" s="1" t="s">
        <v>93</v>
      </c>
      <c r="C9" s="1">
        <v>285.0</v>
      </c>
      <c r="E9" s="37">
        <v>214186.26</v>
      </c>
    </row>
    <row r="10" ht="14.25" customHeight="1">
      <c r="A10" s="5">
        <v>41430.0</v>
      </c>
      <c r="B10" s="1" t="s">
        <v>94</v>
      </c>
      <c r="D10" s="1">
        <v>9.12</v>
      </c>
      <c r="E10" s="37">
        <v>214195.38</v>
      </c>
    </row>
    <row r="11" ht="14.25" customHeight="1">
      <c r="A11" s="5">
        <v>41436.0</v>
      </c>
      <c r="B11" s="1" t="s">
        <v>95</v>
      </c>
      <c r="C11" s="37">
        <v>1600.0</v>
      </c>
      <c r="E11" s="37">
        <v>212595.38</v>
      </c>
    </row>
    <row r="12" ht="14.25" customHeight="1">
      <c r="A12" s="5">
        <v>41456.0</v>
      </c>
      <c r="B12" s="1" t="s">
        <v>92</v>
      </c>
      <c r="C12" s="37">
        <v>2400.0</v>
      </c>
      <c r="E12" s="37">
        <v>210195.38</v>
      </c>
    </row>
    <row r="13" ht="14.25" customHeight="1">
      <c r="A13" s="5">
        <v>41460.0</v>
      </c>
      <c r="B13" s="1" t="s">
        <v>96</v>
      </c>
      <c r="D13" s="1">
        <v>8.73</v>
      </c>
      <c r="E13" s="37">
        <v>210204.11</v>
      </c>
    </row>
    <row r="14" ht="14.25" customHeight="1">
      <c r="A14" s="5">
        <v>41466.0</v>
      </c>
      <c r="B14" s="1" t="s">
        <v>97</v>
      </c>
      <c r="C14" s="1">
        <v>35.0</v>
      </c>
      <c r="E14" s="37">
        <v>210169.11</v>
      </c>
    </row>
    <row r="15" ht="14.25" customHeight="1">
      <c r="A15" s="5">
        <v>41481.0</v>
      </c>
      <c r="B15" s="1" t="s">
        <v>92</v>
      </c>
      <c r="C15" s="37">
        <v>1800.0</v>
      </c>
      <c r="E15" s="37">
        <v>208369.11</v>
      </c>
    </row>
    <row r="16" ht="14.25" customHeight="1">
      <c r="A16" s="5">
        <v>41491.0</v>
      </c>
      <c r="B16" s="1" t="s">
        <v>98</v>
      </c>
      <c r="D16" s="1">
        <v>8.9</v>
      </c>
      <c r="E16" s="37">
        <v>208378.01</v>
      </c>
    </row>
    <row r="17" ht="14.25" customHeight="1">
      <c r="A17" s="5">
        <v>41498.0</v>
      </c>
      <c r="B17" s="1" t="s">
        <v>99</v>
      </c>
      <c r="C17" s="1">
        <v>597.0</v>
      </c>
      <c r="E17" s="37">
        <v>207781.01</v>
      </c>
    </row>
    <row r="18" ht="14.25" customHeight="1">
      <c r="A18" s="5">
        <v>41515.0</v>
      </c>
      <c r="B18" s="1" t="s">
        <v>92</v>
      </c>
      <c r="C18" s="37">
        <v>1800.0</v>
      </c>
      <c r="E18" s="37">
        <v>205981.01</v>
      </c>
    </row>
    <row r="19" ht="14.25" customHeight="1">
      <c r="A19" s="5">
        <v>41519.0</v>
      </c>
      <c r="B19" s="1" t="s">
        <v>93</v>
      </c>
      <c r="C19" s="1">
        <v>285.0</v>
      </c>
      <c r="E19" s="37">
        <v>205696.01</v>
      </c>
    </row>
    <row r="20" ht="14.25" customHeight="1">
      <c r="A20" s="5">
        <v>41522.0</v>
      </c>
      <c r="B20" s="1" t="s">
        <v>100</v>
      </c>
      <c r="D20" s="1">
        <v>8.81</v>
      </c>
      <c r="E20" s="37">
        <v>205704.82</v>
      </c>
    </row>
    <row r="21" ht="14.25" customHeight="1">
      <c r="A21" s="5">
        <v>41534.0</v>
      </c>
      <c r="B21" s="1" t="s">
        <v>101</v>
      </c>
      <c r="C21" s="1">
        <v>335.8</v>
      </c>
      <c r="E21" s="37">
        <v>205369.02</v>
      </c>
    </row>
    <row r="22" ht="14.25" customHeight="1">
      <c r="A22" s="5">
        <v>41534.0</v>
      </c>
      <c r="B22" s="1" t="s">
        <v>102</v>
      </c>
      <c r="C22" s="1">
        <v>390.0</v>
      </c>
      <c r="E22" s="37">
        <v>204979.02</v>
      </c>
    </row>
    <row r="23" ht="14.25" customHeight="1">
      <c r="A23" s="5">
        <v>41544.0</v>
      </c>
      <c r="B23" s="1" t="s">
        <v>92</v>
      </c>
      <c r="C23" s="37">
        <v>2400.0</v>
      </c>
      <c r="E23" s="37">
        <v>202579.02</v>
      </c>
    </row>
    <row r="24" ht="14.25" customHeight="1">
      <c r="A24" s="5">
        <v>41554.0</v>
      </c>
      <c r="B24" s="1" t="s">
        <v>103</v>
      </c>
      <c r="D24" s="1">
        <v>8.41</v>
      </c>
      <c r="E24" s="37">
        <v>202587.43</v>
      </c>
    </row>
    <row r="25" ht="14.25" customHeight="1">
      <c r="A25" s="5">
        <v>41556.0</v>
      </c>
      <c r="B25" s="1" t="s">
        <v>104</v>
      </c>
      <c r="C25" s="1">
        <v>336.0</v>
      </c>
      <c r="E25" s="37">
        <v>202251.43</v>
      </c>
    </row>
    <row r="26" ht="14.25" customHeight="1">
      <c r="A26" s="5">
        <v>41572.0</v>
      </c>
      <c r="B26" s="1" t="s">
        <v>105</v>
      </c>
      <c r="C26" s="37">
        <v>2400.0</v>
      </c>
      <c r="E26" s="37">
        <v>199851.43</v>
      </c>
    </row>
    <row r="27" ht="14.25" customHeight="1">
      <c r="A27" s="5">
        <v>41583.0</v>
      </c>
      <c r="B27" s="1" t="s">
        <v>106</v>
      </c>
      <c r="C27" s="1">
        <v>336.0</v>
      </c>
      <c r="E27" s="37">
        <v>199515.43</v>
      </c>
    </row>
    <row r="28" ht="14.25" customHeight="1">
      <c r="A28" s="5">
        <v>41583.0</v>
      </c>
      <c r="B28" s="1" t="s">
        <v>107</v>
      </c>
      <c r="D28" s="1">
        <v>8.55</v>
      </c>
      <c r="E28" s="37">
        <v>199523.98</v>
      </c>
    </row>
    <row r="29" ht="14.25" customHeight="1">
      <c r="A29" s="5">
        <v>41606.0</v>
      </c>
      <c r="B29" s="1" t="s">
        <v>87</v>
      </c>
      <c r="C29" s="37">
        <v>1000.0</v>
      </c>
      <c r="E29" s="37">
        <v>198523.98</v>
      </c>
    </row>
    <row r="30" ht="14.25" customHeight="1">
      <c r="A30" s="5">
        <v>41610.0</v>
      </c>
      <c r="B30" s="1" t="s">
        <v>93</v>
      </c>
      <c r="C30" s="1">
        <v>285.0</v>
      </c>
      <c r="E30" s="37">
        <v>198238.98</v>
      </c>
    </row>
    <row r="31" ht="14.25" customHeight="1">
      <c r="A31" s="5">
        <v>41613.0</v>
      </c>
      <c r="B31" s="1" t="s">
        <v>108</v>
      </c>
      <c r="D31" s="1">
        <v>8.19</v>
      </c>
      <c r="E31" s="37">
        <v>198247.17</v>
      </c>
    </row>
    <row r="32" ht="14.25" customHeight="1">
      <c r="A32" s="5">
        <v>41619.0</v>
      </c>
      <c r="B32" s="1" t="s">
        <v>109</v>
      </c>
      <c r="C32" s="1">
        <v>336.0</v>
      </c>
      <c r="E32" s="37">
        <v>197911.17</v>
      </c>
    </row>
    <row r="33" ht="14.25" customHeight="1">
      <c r="A33" s="5">
        <v>41645.0</v>
      </c>
      <c r="B33" s="1" t="s">
        <v>110</v>
      </c>
      <c r="D33" s="1">
        <v>8.41</v>
      </c>
      <c r="E33" s="37">
        <v>197919.58</v>
      </c>
    </row>
    <row r="34" ht="14.25" customHeight="1">
      <c r="A34" s="5">
        <v>41652.0</v>
      </c>
      <c r="B34" s="1" t="s">
        <v>111</v>
      </c>
      <c r="C34" s="1">
        <v>335.8</v>
      </c>
      <c r="E34" s="37">
        <v>197583.78</v>
      </c>
    </row>
    <row r="35" ht="14.25" customHeight="1">
      <c r="A35" s="5">
        <v>41675.0</v>
      </c>
      <c r="B35" s="1" t="s">
        <v>112</v>
      </c>
      <c r="D35" s="1">
        <v>8.39</v>
      </c>
      <c r="E35" s="37">
        <v>197592.17</v>
      </c>
    </row>
    <row r="36" ht="14.25" customHeight="1">
      <c r="A36" s="5">
        <v>41683.0</v>
      </c>
      <c r="B36" s="1" t="s">
        <v>92</v>
      </c>
      <c r="C36" s="37">
        <v>3000.0</v>
      </c>
      <c r="E36" s="37">
        <v>194592.17</v>
      </c>
    </row>
    <row r="37" ht="14.25" customHeight="1">
      <c r="A37" s="5">
        <v>41691.0</v>
      </c>
      <c r="B37" s="1" t="s">
        <v>113</v>
      </c>
      <c r="C37" s="1">
        <v>336.0</v>
      </c>
      <c r="E37" s="37">
        <v>194256.17</v>
      </c>
    </row>
    <row r="38" ht="14.25" customHeight="1">
      <c r="A38" s="5">
        <v>41701.0</v>
      </c>
      <c r="B38" s="1" t="s">
        <v>93</v>
      </c>
      <c r="C38" s="1">
        <v>285.0</v>
      </c>
      <c r="E38" s="37">
        <v>193971.17</v>
      </c>
    </row>
    <row r="39" ht="14.25" customHeight="1">
      <c r="A39" s="5">
        <v>41703.0</v>
      </c>
      <c r="B39" s="1" t="s">
        <v>114</v>
      </c>
      <c r="D39" s="1">
        <v>7.49</v>
      </c>
      <c r="E39" s="37">
        <v>193978.66</v>
      </c>
    </row>
    <row r="40" ht="14.25" customHeight="1">
      <c r="A40" s="5">
        <v>41711.0</v>
      </c>
      <c r="B40" s="1" t="s">
        <v>115</v>
      </c>
      <c r="C40" s="1">
        <v>336.0</v>
      </c>
      <c r="E40" s="37">
        <v>193642.66</v>
      </c>
    </row>
    <row r="41" ht="14.25" customHeight="1">
      <c r="A41" s="5">
        <v>41730.0</v>
      </c>
      <c r="B41" s="1" t="s">
        <v>116</v>
      </c>
      <c r="C41" s="37">
        <v>1500.0</v>
      </c>
      <c r="E41" s="37">
        <v>192142.66</v>
      </c>
    </row>
    <row r="42" ht="14.25" customHeight="1">
      <c r="A42" s="5">
        <v>41730.0</v>
      </c>
      <c r="B42" s="1" t="s">
        <v>92</v>
      </c>
      <c r="C42" s="37">
        <v>3143.85</v>
      </c>
      <c r="E42" s="37">
        <v>188998.81</v>
      </c>
    </row>
    <row r="43" ht="14.25" customHeight="1">
      <c r="A43" s="5">
        <v>41730.0</v>
      </c>
      <c r="B43" s="1" t="s">
        <v>117</v>
      </c>
      <c r="C43" s="37">
        <v>15000.0</v>
      </c>
      <c r="E43" s="37">
        <v>173998.81</v>
      </c>
    </row>
    <row r="44" ht="14.25" customHeight="1">
      <c r="A44" s="5">
        <v>41731.0</v>
      </c>
      <c r="B44" s="1" t="s">
        <v>118</v>
      </c>
      <c r="D44" s="37">
        <v>6869.0</v>
      </c>
      <c r="E44" s="37">
        <v>180867.81</v>
      </c>
    </row>
    <row r="45" ht="14.25" customHeight="1">
      <c r="A45" s="5">
        <v>41731.0</v>
      </c>
      <c r="B45" s="1" t="s">
        <v>119</v>
      </c>
      <c r="D45" s="37">
        <v>4988.6</v>
      </c>
      <c r="E45" s="37">
        <v>185856.41</v>
      </c>
    </row>
    <row r="46" ht="14.25" customHeight="1">
      <c r="A46" s="5">
        <v>41731.0</v>
      </c>
      <c r="B46" s="1" t="s">
        <v>120</v>
      </c>
      <c r="C46" s="37">
        <v>7900.0</v>
      </c>
      <c r="E46" s="37">
        <v>177956.41</v>
      </c>
    </row>
    <row r="47" ht="14.25" customHeight="1">
      <c r="A47" s="5">
        <v>41732.0</v>
      </c>
      <c r="B47" s="1" t="s">
        <v>121</v>
      </c>
      <c r="D47" s="37">
        <v>14190.0</v>
      </c>
      <c r="E47" s="37">
        <v>192146.41</v>
      </c>
    </row>
    <row r="48" ht="14.25" customHeight="1">
      <c r="A48" s="5">
        <v>41732.0</v>
      </c>
      <c r="B48" s="1" t="s">
        <v>122</v>
      </c>
      <c r="D48" s="37">
        <v>7134.0</v>
      </c>
      <c r="E48" s="37">
        <v>199280.41</v>
      </c>
    </row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71"/>
    <col customWidth="1" min="2" max="2" width="32.0"/>
    <col customWidth="1" min="3" max="4" width="8.71"/>
    <col customWidth="1" min="5" max="5" width="14.29"/>
    <col customWidth="1" min="6" max="26" width="8.71"/>
  </cols>
  <sheetData>
    <row r="1" ht="14.25" customHeight="1">
      <c r="A1" s="38" t="s">
        <v>123</v>
      </c>
      <c r="B1" s="38" t="s">
        <v>124</v>
      </c>
      <c r="C1" s="38" t="s">
        <v>84</v>
      </c>
      <c r="D1" s="38" t="s">
        <v>85</v>
      </c>
      <c r="E1" s="38" t="s">
        <v>86</v>
      </c>
    </row>
    <row r="2" ht="14.25" customHeight="1">
      <c r="A2" s="39">
        <v>41736.0</v>
      </c>
      <c r="B2" s="38" t="s">
        <v>125</v>
      </c>
      <c r="C2" s="38"/>
      <c r="D2" s="38"/>
      <c r="E2" s="40">
        <v>188502.61</v>
      </c>
    </row>
    <row r="3" ht="14.25" customHeight="1">
      <c r="A3" s="39">
        <v>41744.0</v>
      </c>
      <c r="B3" s="38" t="s">
        <v>126</v>
      </c>
      <c r="C3" s="40">
        <v>1800.0</v>
      </c>
      <c r="D3" s="38"/>
      <c r="E3" s="40">
        <v>186702.61</v>
      </c>
    </row>
    <row r="4" ht="14.25" customHeight="1">
      <c r="A4" s="41">
        <v>44315.0</v>
      </c>
      <c r="B4" s="38" t="s">
        <v>127</v>
      </c>
      <c r="C4" s="40">
        <v>990.0</v>
      </c>
      <c r="D4" s="38"/>
      <c r="E4" s="40">
        <v>185712.61</v>
      </c>
    </row>
    <row r="5" ht="14.25" customHeight="1">
      <c r="A5" s="39">
        <v>41759.0</v>
      </c>
      <c r="B5" s="38" t="s">
        <v>128</v>
      </c>
      <c r="C5" s="40">
        <v>1500.0</v>
      </c>
      <c r="D5" s="38"/>
      <c r="E5" s="40">
        <v>184212.61</v>
      </c>
    </row>
    <row r="6" ht="14.25" customHeight="1">
      <c r="A6" s="39">
        <v>41765.0</v>
      </c>
      <c r="B6" s="38" t="s">
        <v>129</v>
      </c>
      <c r="C6" s="38"/>
      <c r="D6" s="40">
        <v>7.69</v>
      </c>
      <c r="E6" s="40">
        <v>184220.3</v>
      </c>
    </row>
    <row r="7" ht="14.25" customHeight="1">
      <c r="A7" s="39">
        <v>41765.0</v>
      </c>
      <c r="B7" s="38" t="s">
        <v>130</v>
      </c>
      <c r="C7" s="40">
        <v>503.0</v>
      </c>
      <c r="D7" s="38"/>
      <c r="E7" s="40">
        <v>183717.3</v>
      </c>
    </row>
    <row r="8" ht="14.25" customHeight="1">
      <c r="A8" s="39">
        <v>41772.0</v>
      </c>
      <c r="B8" s="38" t="s">
        <v>128</v>
      </c>
      <c r="C8" s="40">
        <v>500.0</v>
      </c>
      <c r="D8" s="38"/>
      <c r="E8" s="40">
        <v>183217.3</v>
      </c>
    </row>
    <row r="9" ht="14.25" customHeight="1">
      <c r="A9" s="39">
        <v>41786.0</v>
      </c>
      <c r="B9" s="38" t="s">
        <v>128</v>
      </c>
      <c r="C9" s="40">
        <v>1000.0</v>
      </c>
      <c r="D9" s="38"/>
      <c r="E9" s="40">
        <v>182217.3</v>
      </c>
    </row>
    <row r="10" ht="14.25" customHeight="1">
      <c r="A10" s="39">
        <v>41792.0</v>
      </c>
      <c r="B10" s="38" t="s">
        <v>131</v>
      </c>
      <c r="C10" s="40">
        <v>285.0</v>
      </c>
      <c r="D10" s="38"/>
      <c r="E10" s="40">
        <v>181932.3</v>
      </c>
    </row>
    <row r="11" ht="14.25" customHeight="1">
      <c r="A11" s="39">
        <v>41792.0</v>
      </c>
      <c r="B11" s="38" t="s">
        <v>130</v>
      </c>
      <c r="C11" s="40">
        <v>503.0</v>
      </c>
      <c r="D11" s="38"/>
      <c r="E11" s="40">
        <v>181429.3</v>
      </c>
    </row>
    <row r="12" ht="14.25" customHeight="1">
      <c r="A12" s="39">
        <v>41792.0</v>
      </c>
      <c r="B12" s="38" t="s">
        <v>128</v>
      </c>
      <c r="C12" s="40">
        <v>1000.0</v>
      </c>
      <c r="D12" s="38"/>
      <c r="E12" s="40">
        <v>180429.3</v>
      </c>
    </row>
    <row r="13" ht="14.25" customHeight="1">
      <c r="A13" s="39">
        <v>41795.0</v>
      </c>
      <c r="B13" s="38" t="s">
        <v>129</v>
      </c>
      <c r="C13" s="38"/>
      <c r="D13" s="40">
        <v>7.76</v>
      </c>
      <c r="E13" s="40">
        <v>180437.06</v>
      </c>
    </row>
    <row r="14" ht="14.25" customHeight="1">
      <c r="A14" s="39">
        <v>41816.0</v>
      </c>
      <c r="B14" s="38" t="s">
        <v>128</v>
      </c>
      <c r="C14" s="40">
        <v>3000.0</v>
      </c>
      <c r="D14" s="38"/>
      <c r="E14" s="40">
        <v>177437.06</v>
      </c>
    </row>
    <row r="15" ht="14.25" customHeight="1">
      <c r="A15" s="39">
        <v>41827.0</v>
      </c>
      <c r="B15" s="38" t="s">
        <v>129</v>
      </c>
      <c r="C15" s="38"/>
      <c r="D15" s="40">
        <v>7.37</v>
      </c>
      <c r="E15" s="40">
        <v>177444.43</v>
      </c>
    </row>
    <row r="16" ht="14.25" customHeight="1">
      <c r="A16" s="39">
        <v>41831.0</v>
      </c>
      <c r="B16" s="38" t="s">
        <v>132</v>
      </c>
      <c r="C16" s="40">
        <v>35.0</v>
      </c>
      <c r="D16" s="38"/>
      <c r="E16" s="40">
        <v>177409.43</v>
      </c>
    </row>
    <row r="17" ht="14.25" customHeight="1">
      <c r="A17" s="39">
        <v>41831.0</v>
      </c>
      <c r="B17" s="38" t="s">
        <v>130</v>
      </c>
      <c r="C17" s="40">
        <v>503.0</v>
      </c>
      <c r="D17" s="38"/>
      <c r="E17" s="40">
        <v>176906.43</v>
      </c>
    </row>
    <row r="18" ht="14.25" customHeight="1">
      <c r="A18" s="39">
        <v>41836.0</v>
      </c>
      <c r="B18" s="38" t="s">
        <v>128</v>
      </c>
      <c r="C18" s="40">
        <v>2000.0</v>
      </c>
      <c r="D18" s="38"/>
      <c r="E18" s="40">
        <v>174906.43</v>
      </c>
    </row>
    <row r="19" ht="14.25" customHeight="1">
      <c r="A19" s="39">
        <v>41856.0</v>
      </c>
      <c r="B19" s="38" t="s">
        <v>129</v>
      </c>
      <c r="C19" s="38"/>
      <c r="D19" s="40">
        <v>7.46</v>
      </c>
      <c r="E19" s="40">
        <v>174913.89</v>
      </c>
    </row>
    <row r="20" ht="14.25" customHeight="1">
      <c r="A20" s="39">
        <v>41862.0</v>
      </c>
      <c r="B20" s="38" t="s">
        <v>130</v>
      </c>
      <c r="C20" s="40">
        <v>503.0</v>
      </c>
      <c r="D20" s="38"/>
      <c r="E20" s="40">
        <v>174410.89</v>
      </c>
    </row>
    <row r="21" ht="14.25" customHeight="1">
      <c r="A21" s="39">
        <v>41883.0</v>
      </c>
      <c r="B21" s="38" t="s">
        <v>131</v>
      </c>
      <c r="C21" s="40">
        <v>285.0</v>
      </c>
      <c r="D21" s="38"/>
      <c r="E21" s="40">
        <v>174125.89</v>
      </c>
    </row>
    <row r="22" ht="14.25" customHeight="1">
      <c r="A22" s="39">
        <v>41886.0</v>
      </c>
      <c r="B22" s="38" t="s">
        <v>130</v>
      </c>
      <c r="C22" s="40">
        <v>503.0</v>
      </c>
      <c r="D22" s="38"/>
      <c r="E22" s="40">
        <v>173622.89</v>
      </c>
    </row>
    <row r="23" ht="14.25" customHeight="1">
      <c r="A23" s="39">
        <v>41887.0</v>
      </c>
      <c r="B23" s="38" t="s">
        <v>129</v>
      </c>
      <c r="C23" s="38"/>
      <c r="D23" s="40">
        <v>7.41</v>
      </c>
      <c r="E23" s="40">
        <v>173630.3</v>
      </c>
    </row>
    <row r="24" ht="14.25" customHeight="1">
      <c r="A24" s="39">
        <v>41897.0</v>
      </c>
      <c r="B24" s="38" t="s">
        <v>128</v>
      </c>
      <c r="C24" s="40">
        <v>8000.0</v>
      </c>
      <c r="D24" s="38"/>
      <c r="E24" s="40">
        <v>165630.3</v>
      </c>
    </row>
    <row r="25" ht="14.25" customHeight="1">
      <c r="A25" s="39">
        <v>41899.0</v>
      </c>
      <c r="B25" s="38" t="s">
        <v>128</v>
      </c>
      <c r="C25" s="40">
        <v>4000.0</v>
      </c>
      <c r="D25" s="38"/>
      <c r="E25" s="40">
        <v>161630.3</v>
      </c>
    </row>
    <row r="26" ht="14.25" customHeight="1">
      <c r="A26" s="39">
        <v>41913.0</v>
      </c>
      <c r="B26" s="38" t="s">
        <v>133</v>
      </c>
      <c r="C26" s="40">
        <v>390.0</v>
      </c>
      <c r="D26" s="38"/>
      <c r="E26" s="40">
        <v>161240.3</v>
      </c>
    </row>
    <row r="27" ht="14.25" customHeight="1">
      <c r="A27" s="39">
        <v>41918.0</v>
      </c>
      <c r="B27" s="38" t="s">
        <v>129</v>
      </c>
      <c r="C27" s="38"/>
      <c r="D27" s="40">
        <v>6.8</v>
      </c>
      <c r="E27" s="40">
        <v>161247.1</v>
      </c>
    </row>
    <row r="28" ht="14.25" customHeight="1">
      <c r="A28" s="39">
        <v>41918.0</v>
      </c>
      <c r="B28" s="38" t="s">
        <v>130</v>
      </c>
      <c r="C28" s="40">
        <v>503.0</v>
      </c>
      <c r="D28" s="38"/>
      <c r="E28" s="40">
        <v>160744.1</v>
      </c>
    </row>
    <row r="29" ht="14.25" customHeight="1">
      <c r="A29" s="39">
        <v>41918.0</v>
      </c>
      <c r="B29" s="38" t="s">
        <v>128</v>
      </c>
      <c r="C29" s="40">
        <v>2000.0</v>
      </c>
      <c r="D29" s="38"/>
      <c r="E29" s="40">
        <v>158744.1</v>
      </c>
    </row>
    <row r="30" ht="14.25" customHeight="1">
      <c r="A30" s="39">
        <v>41939.0</v>
      </c>
      <c r="B30" s="38" t="s">
        <v>128</v>
      </c>
      <c r="C30" s="40">
        <v>2000.0</v>
      </c>
      <c r="D30" s="38"/>
      <c r="E30" s="40">
        <v>156744.1</v>
      </c>
    </row>
    <row r="31" ht="14.25" customHeight="1">
      <c r="A31" s="39">
        <v>41948.0</v>
      </c>
      <c r="B31" s="38" t="s">
        <v>129</v>
      </c>
      <c r="C31" s="38"/>
      <c r="D31" s="40">
        <v>6.71</v>
      </c>
      <c r="E31" s="40">
        <v>156750.81</v>
      </c>
    </row>
    <row r="32" ht="14.25" customHeight="1">
      <c r="A32" s="39">
        <v>41950.0</v>
      </c>
      <c r="B32" s="38" t="s">
        <v>130</v>
      </c>
      <c r="C32" s="40">
        <v>503.0</v>
      </c>
      <c r="D32" s="38"/>
      <c r="E32" s="40">
        <v>156247.81</v>
      </c>
    </row>
    <row r="33" ht="14.25" customHeight="1">
      <c r="A33" s="39">
        <v>41974.0</v>
      </c>
      <c r="B33" s="38" t="s">
        <v>131</v>
      </c>
      <c r="C33" s="40">
        <v>285.0</v>
      </c>
      <c r="D33" s="38"/>
      <c r="E33" s="40">
        <v>155962.81</v>
      </c>
    </row>
    <row r="34" ht="14.25" customHeight="1">
      <c r="A34" s="39">
        <v>41978.0</v>
      </c>
      <c r="B34" s="38" t="s">
        <v>129</v>
      </c>
      <c r="C34" s="38"/>
      <c r="D34" s="40">
        <v>6.42</v>
      </c>
      <c r="E34" s="40">
        <v>155969.23</v>
      </c>
    </row>
    <row r="35" ht="14.25" customHeight="1">
      <c r="A35" s="39">
        <v>41989.0</v>
      </c>
      <c r="B35" s="38" t="s">
        <v>130</v>
      </c>
      <c r="C35" s="40">
        <v>503.0</v>
      </c>
      <c r="D35" s="38"/>
      <c r="E35" s="40">
        <v>155466.23</v>
      </c>
    </row>
    <row r="36" ht="14.25" customHeight="1">
      <c r="A36" s="39">
        <v>42006.0</v>
      </c>
      <c r="B36" s="38" t="s">
        <v>134</v>
      </c>
      <c r="C36" s="40">
        <v>1500.0</v>
      </c>
      <c r="D36" s="38"/>
      <c r="E36" s="40">
        <v>153966.23</v>
      </c>
    </row>
    <row r="37" ht="14.25" customHeight="1">
      <c r="A37" s="39">
        <v>42009.0</v>
      </c>
      <c r="B37" s="38" t="s">
        <v>129</v>
      </c>
      <c r="C37" s="38"/>
      <c r="D37" s="40">
        <v>6.6</v>
      </c>
      <c r="E37" s="40">
        <v>153972.83</v>
      </c>
    </row>
    <row r="38" ht="14.25" customHeight="1">
      <c r="A38" s="39">
        <v>42013.0</v>
      </c>
      <c r="B38" s="38" t="s">
        <v>130</v>
      </c>
      <c r="C38" s="40">
        <v>503.0</v>
      </c>
      <c r="D38" s="38"/>
      <c r="E38" s="40">
        <v>153469.83</v>
      </c>
    </row>
    <row r="39" ht="14.25" customHeight="1">
      <c r="A39" s="39">
        <v>42040.0</v>
      </c>
      <c r="B39" s="38" t="s">
        <v>129</v>
      </c>
      <c r="C39" s="38"/>
      <c r="D39" s="40">
        <v>6.52</v>
      </c>
      <c r="E39" s="40">
        <v>153476.35</v>
      </c>
    </row>
    <row r="40" ht="14.25" customHeight="1">
      <c r="A40" s="39">
        <v>42045.0</v>
      </c>
      <c r="B40" s="38" t="s">
        <v>130</v>
      </c>
      <c r="C40" s="40">
        <v>503.0</v>
      </c>
      <c r="D40" s="38"/>
      <c r="E40" s="40">
        <v>152973.35</v>
      </c>
    </row>
    <row r="41" ht="14.25" customHeight="1">
      <c r="A41" s="39">
        <v>42065.0</v>
      </c>
      <c r="B41" s="38" t="s">
        <v>131</v>
      </c>
      <c r="C41" s="40">
        <v>285.0</v>
      </c>
      <c r="D41" s="38"/>
      <c r="E41" s="40">
        <v>152688.35</v>
      </c>
    </row>
    <row r="42" ht="14.25" customHeight="1">
      <c r="A42" s="39">
        <v>42067.0</v>
      </c>
      <c r="B42" s="38" t="s">
        <v>130</v>
      </c>
      <c r="C42" s="40">
        <v>503.0</v>
      </c>
      <c r="D42" s="38"/>
      <c r="E42" s="40">
        <v>152185.35</v>
      </c>
    </row>
    <row r="43" ht="14.25" customHeight="1">
      <c r="A43" s="39">
        <v>42068.0</v>
      </c>
      <c r="B43" s="38" t="s">
        <v>129</v>
      </c>
      <c r="C43" s="38"/>
      <c r="D43" s="40">
        <v>5.87</v>
      </c>
      <c r="E43" s="40">
        <v>152191.22</v>
      </c>
    </row>
    <row r="44" ht="14.25" customHeight="1">
      <c r="A44" s="39">
        <v>42083.0</v>
      </c>
      <c r="B44" s="38" t="s">
        <v>135</v>
      </c>
      <c r="C44" s="38"/>
      <c r="D44" s="40">
        <v>6669.0</v>
      </c>
      <c r="E44" s="40">
        <v>158860.22</v>
      </c>
    </row>
    <row r="45" ht="14.25" customHeight="1">
      <c r="A45" s="39">
        <v>42094.0</v>
      </c>
      <c r="B45" s="38" t="s">
        <v>136</v>
      </c>
      <c r="C45" s="38"/>
      <c r="D45" s="40">
        <v>4765.0</v>
      </c>
      <c r="E45" s="40">
        <v>163625.22</v>
      </c>
    </row>
    <row r="46" ht="14.25" customHeight="1">
      <c r="A46" s="39">
        <v>42094.0</v>
      </c>
      <c r="B46" s="38" t="s">
        <v>137</v>
      </c>
      <c r="C46" s="38"/>
      <c r="D46" s="40">
        <v>6972.0</v>
      </c>
      <c r="E46" s="40">
        <v>170597.22</v>
      </c>
    </row>
    <row r="47" ht="14.25" customHeight="1">
      <c r="A47" s="39">
        <v>42094.0</v>
      </c>
      <c r="B47" s="38" t="s">
        <v>138</v>
      </c>
      <c r="C47" s="38"/>
      <c r="D47" s="40">
        <v>13675.0</v>
      </c>
      <c r="E47" s="40">
        <v>184272.22</v>
      </c>
    </row>
    <row r="48" ht="14.25" customHeight="1">
      <c r="A48" s="39">
        <v>42094.0</v>
      </c>
      <c r="B48" s="38" t="s">
        <v>139</v>
      </c>
      <c r="C48" s="38"/>
      <c r="D48" s="40">
        <v>20202.0</v>
      </c>
      <c r="E48" s="40">
        <v>204474.22</v>
      </c>
    </row>
    <row r="49" ht="14.25" customHeight="1">
      <c r="A49" s="39">
        <v>42094.0</v>
      </c>
      <c r="B49" s="38" t="s">
        <v>140</v>
      </c>
      <c r="C49" s="40">
        <v>50000.0</v>
      </c>
      <c r="D49" s="38"/>
      <c r="E49" s="40">
        <v>154474.22</v>
      </c>
    </row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71"/>
    <col customWidth="1" min="2" max="2" width="26.57"/>
    <col customWidth="1" min="3" max="4" width="14.71"/>
    <col customWidth="1" min="5" max="5" width="10.0"/>
    <col customWidth="1" min="6" max="26" width="8.71"/>
  </cols>
  <sheetData>
    <row r="1" ht="14.25" customHeight="1">
      <c r="A1" s="1" t="s">
        <v>141</v>
      </c>
      <c r="B1" s="1" t="s">
        <v>142</v>
      </c>
      <c r="C1" s="38" t="s">
        <v>84</v>
      </c>
      <c r="D1" s="38" t="s">
        <v>85</v>
      </c>
      <c r="E1" s="1" t="s">
        <v>86</v>
      </c>
    </row>
    <row r="2" ht="14.25" customHeight="1">
      <c r="A2" s="5">
        <v>43070.0</v>
      </c>
      <c r="B2" s="1" t="s">
        <v>143</v>
      </c>
      <c r="C2" s="1">
        <v>261.25</v>
      </c>
      <c r="D2" s="1" t="s">
        <v>144</v>
      </c>
      <c r="E2" s="1">
        <v>104366.3</v>
      </c>
    </row>
    <row r="3" ht="14.25" customHeight="1">
      <c r="A3" s="5">
        <v>43070.0</v>
      </c>
      <c r="B3" s="1" t="s">
        <v>145</v>
      </c>
      <c r="C3" s="1" t="s">
        <v>144</v>
      </c>
      <c r="D3" s="1">
        <v>8.61</v>
      </c>
      <c r="E3" s="1">
        <v>104627.55</v>
      </c>
    </row>
    <row r="4" ht="14.25" customHeight="1">
      <c r="A4" s="5">
        <v>43046.0</v>
      </c>
      <c r="B4" s="1" t="s">
        <v>146</v>
      </c>
      <c r="C4" s="1">
        <v>535.2</v>
      </c>
      <c r="D4" s="1" t="s">
        <v>144</v>
      </c>
      <c r="E4" s="1">
        <v>104618.94</v>
      </c>
    </row>
    <row r="5" ht="14.25" customHeight="1">
      <c r="A5" s="5">
        <v>43040.0</v>
      </c>
      <c r="B5" s="1" t="s">
        <v>147</v>
      </c>
      <c r="C5" s="1" t="s">
        <v>144</v>
      </c>
      <c r="D5" s="1">
        <v>9.05</v>
      </c>
      <c r="E5" s="1">
        <v>105154.14</v>
      </c>
    </row>
    <row r="6" ht="14.25" customHeight="1">
      <c r="A6" s="5">
        <v>43027.0</v>
      </c>
      <c r="B6" s="1" t="s">
        <v>148</v>
      </c>
      <c r="C6" s="1">
        <v>2500.0</v>
      </c>
      <c r="D6" s="1" t="s">
        <v>144</v>
      </c>
      <c r="E6" s="1">
        <v>105145.09</v>
      </c>
    </row>
    <row r="7" ht="14.25" customHeight="1">
      <c r="A7" s="5">
        <v>43009.0</v>
      </c>
      <c r="B7" s="1" t="s">
        <v>149</v>
      </c>
      <c r="C7" s="1" t="s">
        <v>144</v>
      </c>
      <c r="D7" s="1">
        <v>8.85</v>
      </c>
      <c r="E7" s="1">
        <v>107645.09</v>
      </c>
    </row>
    <row r="8" ht="14.25" customHeight="1">
      <c r="A8" s="5">
        <v>42979.0</v>
      </c>
      <c r="B8" s="1" t="s">
        <v>143</v>
      </c>
      <c r="C8" s="1">
        <v>261.25</v>
      </c>
      <c r="D8" s="1" t="s">
        <v>144</v>
      </c>
      <c r="E8" s="1">
        <v>107636.24</v>
      </c>
    </row>
    <row r="9" ht="14.25" customHeight="1">
      <c r="A9" s="5">
        <v>42979.0</v>
      </c>
      <c r="B9" s="1" t="s">
        <v>150</v>
      </c>
      <c r="C9" s="1" t="s">
        <v>144</v>
      </c>
      <c r="D9" s="1">
        <v>9.16</v>
      </c>
      <c r="E9" s="1">
        <v>107897.49</v>
      </c>
    </row>
    <row r="10" ht="14.25" customHeight="1">
      <c r="A10" s="5">
        <v>42948.0</v>
      </c>
      <c r="B10" s="1" t="s">
        <v>151</v>
      </c>
      <c r="C10" s="1" t="s">
        <v>144</v>
      </c>
      <c r="D10" s="1">
        <v>9.16</v>
      </c>
      <c r="E10" s="1">
        <v>107888.33</v>
      </c>
    </row>
    <row r="11" ht="14.25" customHeight="1">
      <c r="A11" s="5">
        <v>42917.0</v>
      </c>
      <c r="B11" s="1" t="s">
        <v>152</v>
      </c>
      <c r="C11" s="1" t="s">
        <v>144</v>
      </c>
      <c r="D11" s="1">
        <v>8.87</v>
      </c>
      <c r="E11" s="1">
        <v>107879.17</v>
      </c>
    </row>
    <row r="12" ht="14.25" customHeight="1">
      <c r="A12" s="5">
        <v>42887.0</v>
      </c>
      <c r="B12" s="1" t="s">
        <v>153</v>
      </c>
      <c r="C12" s="1">
        <v>261.25</v>
      </c>
      <c r="D12" s="1" t="s">
        <v>144</v>
      </c>
      <c r="E12" s="1">
        <v>107870.3</v>
      </c>
    </row>
    <row r="13" ht="14.25" customHeight="1">
      <c r="A13" s="5">
        <v>42887.0</v>
      </c>
      <c r="B13" s="1" t="s">
        <v>154</v>
      </c>
      <c r="C13" s="1" t="s">
        <v>144</v>
      </c>
      <c r="D13" s="1">
        <v>9.29</v>
      </c>
      <c r="E13" s="1">
        <v>108131.55</v>
      </c>
    </row>
    <row r="14" ht="14.25" customHeight="1">
      <c r="A14" s="5">
        <v>42866.0</v>
      </c>
      <c r="B14" s="1" t="s">
        <v>155</v>
      </c>
      <c r="C14" s="1">
        <v>4074.86</v>
      </c>
      <c r="D14" s="1" t="s">
        <v>144</v>
      </c>
      <c r="E14" s="1">
        <v>108122.26</v>
      </c>
    </row>
    <row r="15" ht="14.25" customHeight="1">
      <c r="A15" s="5">
        <v>42856.0</v>
      </c>
      <c r="B15" s="1" t="s">
        <v>156</v>
      </c>
      <c r="C15" s="1" t="s">
        <v>144</v>
      </c>
      <c r="D15" s="1">
        <v>9.48</v>
      </c>
      <c r="E15" s="1">
        <v>112197.12</v>
      </c>
    </row>
    <row r="16" ht="14.25" customHeight="1">
      <c r="A16" s="5">
        <v>42843.0</v>
      </c>
      <c r="B16" s="1" t="s">
        <v>157</v>
      </c>
      <c r="C16" s="1">
        <v>357.5</v>
      </c>
      <c r="D16" s="1" t="s">
        <v>144</v>
      </c>
      <c r="E16" s="1">
        <v>112187.64</v>
      </c>
    </row>
    <row r="17" ht="14.25" customHeight="1">
      <c r="A17" s="5">
        <v>42838.0</v>
      </c>
      <c r="B17" s="1" t="s">
        <v>158</v>
      </c>
      <c r="C17" s="1">
        <v>2000.0</v>
      </c>
      <c r="D17" s="1" t="s">
        <v>144</v>
      </c>
      <c r="E17" s="1">
        <v>112545.14</v>
      </c>
    </row>
    <row r="18" ht="14.25" customHeight="1">
      <c r="A18" s="5">
        <v>42831.0</v>
      </c>
      <c r="B18" s="1" t="s">
        <v>159</v>
      </c>
      <c r="C18" s="1">
        <v>15000.0</v>
      </c>
      <c r="D18" s="1" t="s">
        <v>144</v>
      </c>
      <c r="E18" s="1">
        <v>114545.14</v>
      </c>
    </row>
    <row r="19" ht="14.25" customHeight="1">
      <c r="A19" s="5">
        <v>42829.0</v>
      </c>
      <c r="B19" s="1" t="s">
        <v>160</v>
      </c>
      <c r="C19" s="1" t="s">
        <v>144</v>
      </c>
      <c r="D19" s="1">
        <v>6900.0</v>
      </c>
      <c r="E19" s="1">
        <v>129545.14</v>
      </c>
    </row>
    <row r="20" ht="14.25" customHeight="1">
      <c r="A20" s="5">
        <v>42828.0</v>
      </c>
      <c r="B20" s="1" t="s">
        <v>161</v>
      </c>
      <c r="C20" s="1" t="s">
        <v>144</v>
      </c>
      <c r="D20" s="1">
        <v>71.0</v>
      </c>
      <c r="E20" s="1">
        <v>122645.14</v>
      </c>
    </row>
    <row r="21" ht="14.25" customHeight="1">
      <c r="A21" s="5">
        <v>42828.0</v>
      </c>
      <c r="B21" s="1" t="s">
        <v>162</v>
      </c>
      <c r="C21" s="1" t="s">
        <v>144</v>
      </c>
      <c r="D21" s="1">
        <v>6772.0</v>
      </c>
      <c r="E21" s="1">
        <v>122574.14</v>
      </c>
    </row>
    <row r="22" ht="14.25" customHeight="1">
      <c r="A22" s="5">
        <v>42828.0</v>
      </c>
      <c r="B22" s="1" t="s">
        <v>163</v>
      </c>
      <c r="C22" s="1">
        <v>1500.0</v>
      </c>
      <c r="D22" s="1" t="s">
        <v>144</v>
      </c>
      <c r="E22" s="1">
        <v>115802.14</v>
      </c>
    </row>
    <row r="23" ht="14.25" customHeight="1">
      <c r="A23" s="5">
        <v>42828.0</v>
      </c>
      <c r="B23" s="1" t="s">
        <v>159</v>
      </c>
      <c r="C23" s="1">
        <v>8000.0</v>
      </c>
      <c r="D23" s="1" t="s">
        <v>144</v>
      </c>
      <c r="E23" s="1">
        <v>117302.14</v>
      </c>
    </row>
    <row r="24" ht="14.25" customHeight="1">
      <c r="A24" s="5">
        <v>42826.0</v>
      </c>
      <c r="B24" s="1" t="s">
        <v>164</v>
      </c>
      <c r="C24" s="1" t="s">
        <v>144</v>
      </c>
      <c r="D24" s="1">
        <v>7.43</v>
      </c>
      <c r="E24" s="1">
        <v>125302.14</v>
      </c>
    </row>
    <row r="25" ht="14.25" customHeight="1">
      <c r="A25" s="5">
        <v>42822.0</v>
      </c>
      <c r="B25" s="1" t="s">
        <v>165</v>
      </c>
      <c r="C25" s="1" t="s">
        <v>144</v>
      </c>
      <c r="D25" s="1">
        <v>10450.0</v>
      </c>
      <c r="E25" s="1">
        <v>125294.71</v>
      </c>
    </row>
    <row r="26" ht="14.25" customHeight="1">
      <c r="A26" s="5">
        <v>42822.0</v>
      </c>
      <c r="B26" s="1" t="s">
        <v>166</v>
      </c>
      <c r="C26" s="1" t="s">
        <v>144</v>
      </c>
      <c r="D26" s="1">
        <v>13675.0</v>
      </c>
      <c r="E26" s="1">
        <v>114844.71</v>
      </c>
    </row>
    <row r="27" ht="14.25" customHeight="1">
      <c r="A27" s="5">
        <v>42821.0</v>
      </c>
      <c r="B27" s="1" t="s">
        <v>167</v>
      </c>
      <c r="C27" s="1" t="s">
        <v>144</v>
      </c>
      <c r="D27" s="1">
        <v>20202.0</v>
      </c>
      <c r="E27" s="1">
        <v>101169.71</v>
      </c>
    </row>
    <row r="28" ht="14.25" customHeight="1">
      <c r="A28" s="5">
        <v>42804.0</v>
      </c>
      <c r="B28" s="1" t="s">
        <v>168</v>
      </c>
      <c r="C28" s="1">
        <v>503.0</v>
      </c>
      <c r="D28" s="1" t="s">
        <v>144</v>
      </c>
      <c r="E28" s="1">
        <v>80967.71</v>
      </c>
    </row>
    <row r="29" ht="14.25" customHeight="1">
      <c r="A29" s="5">
        <v>42795.0</v>
      </c>
      <c r="B29" s="1" t="s">
        <v>153</v>
      </c>
      <c r="C29" s="1">
        <v>285.0</v>
      </c>
      <c r="D29" s="1" t="s">
        <v>144</v>
      </c>
      <c r="E29" s="1">
        <v>81470.71</v>
      </c>
    </row>
    <row r="30" ht="14.25" customHeight="1">
      <c r="A30" s="5">
        <v>42795.0</v>
      </c>
      <c r="B30" s="1" t="s">
        <v>169</v>
      </c>
      <c r="C30" s="1" t="s">
        <v>144</v>
      </c>
      <c r="D30" s="1">
        <v>6.35</v>
      </c>
      <c r="E30" s="1">
        <v>81755.71</v>
      </c>
    </row>
    <row r="31" ht="14.25" customHeight="1">
      <c r="A31" s="5">
        <v>42779.0</v>
      </c>
      <c r="B31" s="1" t="s">
        <v>170</v>
      </c>
      <c r="C31" s="1">
        <v>503.0</v>
      </c>
      <c r="D31" s="1" t="s">
        <v>144</v>
      </c>
      <c r="E31" s="1">
        <v>81749.36</v>
      </c>
    </row>
    <row r="32" ht="14.25" customHeight="1">
      <c r="A32" s="5">
        <v>42776.0</v>
      </c>
      <c r="B32" s="1" t="s">
        <v>171</v>
      </c>
      <c r="C32" s="1">
        <v>2500.0</v>
      </c>
      <c r="D32" s="1" t="s">
        <v>144</v>
      </c>
      <c r="E32" s="1">
        <v>82252.36</v>
      </c>
    </row>
    <row r="33" ht="14.25" customHeight="1">
      <c r="A33" s="5">
        <v>42767.0</v>
      </c>
      <c r="B33" s="1" t="s">
        <v>172</v>
      </c>
      <c r="C33" s="1" t="s">
        <v>144</v>
      </c>
      <c r="D33" s="1">
        <v>7.2</v>
      </c>
      <c r="E33" s="1">
        <v>84752.36</v>
      </c>
    </row>
    <row r="34" ht="14.25" customHeight="1">
      <c r="A34" s="5">
        <v>42738.0</v>
      </c>
      <c r="B34" s="1" t="s">
        <v>173</v>
      </c>
      <c r="C34" s="1">
        <v>503.0</v>
      </c>
      <c r="D34" s="1" t="s">
        <v>144</v>
      </c>
      <c r="E34" s="1">
        <v>84745.16</v>
      </c>
    </row>
    <row r="35" ht="14.25" customHeight="1">
      <c r="A35" s="5">
        <v>42736.0</v>
      </c>
      <c r="B35" s="1" t="s">
        <v>174</v>
      </c>
      <c r="C35" s="1" t="s">
        <v>144</v>
      </c>
      <c r="D35" s="1">
        <v>7.25</v>
      </c>
      <c r="E35" s="1">
        <v>85248.16</v>
      </c>
    </row>
    <row r="36" ht="14.25" customHeight="1">
      <c r="A36" s="5">
        <v>42713.0</v>
      </c>
      <c r="B36" s="1" t="s">
        <v>175</v>
      </c>
      <c r="C36" s="1">
        <v>503.0</v>
      </c>
      <c r="D36" s="1" t="s">
        <v>144</v>
      </c>
      <c r="E36" s="1">
        <v>85240.91</v>
      </c>
    </row>
    <row r="37" ht="14.25" customHeight="1">
      <c r="A37" s="5">
        <v>42705.0</v>
      </c>
      <c r="B37" s="1" t="s">
        <v>153</v>
      </c>
      <c r="C37" s="1">
        <v>285.0</v>
      </c>
      <c r="D37" s="1" t="s">
        <v>144</v>
      </c>
      <c r="E37" s="1">
        <v>85743.91</v>
      </c>
    </row>
    <row r="38" ht="14.25" customHeight="1">
      <c r="A38" s="5">
        <v>42705.0</v>
      </c>
      <c r="B38" s="1" t="s">
        <v>176</v>
      </c>
      <c r="C38" s="1" t="s">
        <v>144</v>
      </c>
      <c r="D38" s="1">
        <v>7.22</v>
      </c>
      <c r="E38" s="1">
        <v>86028.91</v>
      </c>
    </row>
    <row r="39" ht="14.25" customHeight="1">
      <c r="A39" s="5">
        <v>42695.0</v>
      </c>
      <c r="B39" s="1" t="s">
        <v>177</v>
      </c>
      <c r="C39" s="1">
        <v>2500.0</v>
      </c>
      <c r="D39" s="1" t="s">
        <v>144</v>
      </c>
      <c r="E39" s="1">
        <v>86021.69</v>
      </c>
    </row>
    <row r="40" ht="14.25" customHeight="1">
      <c r="A40" s="5">
        <v>42681.0</v>
      </c>
      <c r="B40" s="1" t="s">
        <v>178</v>
      </c>
      <c r="C40" s="1">
        <v>503.0</v>
      </c>
      <c r="D40" s="1" t="s">
        <v>144</v>
      </c>
      <c r="E40" s="1">
        <v>88521.69</v>
      </c>
    </row>
    <row r="41" ht="14.25" customHeight="1">
      <c r="A41" s="5">
        <v>42675.0</v>
      </c>
      <c r="B41" s="1" t="s">
        <v>179</v>
      </c>
      <c r="C41" s="1" t="s">
        <v>144</v>
      </c>
      <c r="D41" s="1">
        <v>9.03</v>
      </c>
      <c r="E41" s="1">
        <v>89024.69</v>
      </c>
    </row>
    <row r="42" ht="14.25" customHeight="1">
      <c r="A42" s="5">
        <v>42649.0</v>
      </c>
      <c r="B42" s="1" t="s">
        <v>180</v>
      </c>
      <c r="C42" s="1">
        <v>503.0</v>
      </c>
      <c r="D42" s="1" t="s">
        <v>144</v>
      </c>
      <c r="E42" s="1">
        <v>89015.66</v>
      </c>
    </row>
    <row r="43" ht="14.25" customHeight="1">
      <c r="A43" s="5">
        <v>42644.0</v>
      </c>
      <c r="B43" s="1" t="s">
        <v>181</v>
      </c>
      <c r="C43" s="1" t="s">
        <v>144</v>
      </c>
      <c r="D43" s="1">
        <v>11.31</v>
      </c>
      <c r="E43" s="1">
        <v>89518.66</v>
      </c>
    </row>
    <row r="44" ht="14.25" customHeight="1">
      <c r="A44" s="5">
        <v>42640.0</v>
      </c>
      <c r="B44" s="1" t="s">
        <v>177</v>
      </c>
      <c r="C44" s="1">
        <v>2500.0</v>
      </c>
      <c r="D44" s="1" t="s">
        <v>144</v>
      </c>
      <c r="E44" s="1">
        <v>89507.35</v>
      </c>
    </row>
    <row r="45" ht="14.25" customHeight="1">
      <c r="A45" s="5">
        <v>42619.0</v>
      </c>
      <c r="B45" s="1" t="s">
        <v>182</v>
      </c>
      <c r="C45" s="1">
        <v>503.0</v>
      </c>
      <c r="D45" s="1" t="s">
        <v>144</v>
      </c>
      <c r="E45" s="1">
        <v>92007.35</v>
      </c>
    </row>
    <row r="46" ht="14.25" customHeight="1">
      <c r="A46" s="5">
        <v>42614.0</v>
      </c>
      <c r="B46" s="1" t="s">
        <v>153</v>
      </c>
      <c r="C46" s="1">
        <v>285.0</v>
      </c>
      <c r="D46" s="1" t="s">
        <v>144</v>
      </c>
      <c r="E46" s="1">
        <v>92510.35</v>
      </c>
    </row>
    <row r="47" ht="14.25" customHeight="1">
      <c r="A47" s="5">
        <v>42614.0</v>
      </c>
      <c r="B47" s="1" t="s">
        <v>183</v>
      </c>
      <c r="C47" s="1" t="s">
        <v>144</v>
      </c>
      <c r="D47" s="1">
        <v>11.99</v>
      </c>
      <c r="E47" s="1">
        <v>92795.35</v>
      </c>
    </row>
    <row r="48" ht="14.25" customHeight="1">
      <c r="A48" s="5">
        <v>42598.0</v>
      </c>
      <c r="B48" s="1" t="s">
        <v>177</v>
      </c>
      <c r="C48" s="1">
        <v>2500.0</v>
      </c>
      <c r="D48" s="1" t="s">
        <v>144</v>
      </c>
      <c r="E48" s="1">
        <v>92783.36</v>
      </c>
    </row>
    <row r="49" ht="14.25" customHeight="1">
      <c r="A49" s="5">
        <v>42591.0</v>
      </c>
      <c r="B49" s="1" t="s">
        <v>184</v>
      </c>
      <c r="C49" s="1">
        <v>503.0</v>
      </c>
      <c r="D49" s="1" t="s">
        <v>144</v>
      </c>
      <c r="E49" s="1">
        <v>95283.36</v>
      </c>
    </row>
    <row r="50" ht="14.25" customHeight="1">
      <c r="A50" s="5">
        <v>42583.0</v>
      </c>
      <c r="B50" s="1" t="s">
        <v>185</v>
      </c>
      <c r="C50" s="1" t="s">
        <v>144</v>
      </c>
      <c r="D50" s="1">
        <v>20.43</v>
      </c>
      <c r="E50" s="1">
        <v>95786.36</v>
      </c>
    </row>
    <row r="51" ht="14.25" customHeight="1">
      <c r="A51" s="5">
        <v>42559.0</v>
      </c>
      <c r="B51" s="1" t="s">
        <v>186</v>
      </c>
      <c r="C51" s="1">
        <v>503.0</v>
      </c>
      <c r="D51" s="1" t="s">
        <v>144</v>
      </c>
      <c r="E51" s="1">
        <v>95765.93</v>
      </c>
    </row>
    <row r="52" ht="14.25" customHeight="1">
      <c r="A52" s="5">
        <v>42556.0</v>
      </c>
      <c r="B52" s="1" t="s">
        <v>187</v>
      </c>
      <c r="C52" s="1">
        <v>2500.0</v>
      </c>
      <c r="D52" s="1" t="s">
        <v>144</v>
      </c>
      <c r="E52" s="1">
        <v>96268.93</v>
      </c>
    </row>
    <row r="53" ht="14.25" customHeight="1">
      <c r="A53" s="5">
        <v>42552.0</v>
      </c>
      <c r="B53" s="1" t="s">
        <v>188</v>
      </c>
      <c r="C53" s="1" t="s">
        <v>144</v>
      </c>
      <c r="D53" s="1">
        <v>20.48</v>
      </c>
      <c r="E53" s="1">
        <v>98768.93</v>
      </c>
    </row>
    <row r="54" ht="14.25" customHeight="1">
      <c r="A54" s="5">
        <v>42531.0</v>
      </c>
      <c r="B54" s="1" t="s">
        <v>189</v>
      </c>
      <c r="C54" s="1">
        <v>2500.0</v>
      </c>
      <c r="D54" s="1" t="s">
        <v>144</v>
      </c>
      <c r="E54" s="1">
        <v>98748.45</v>
      </c>
    </row>
    <row r="55" ht="14.25" customHeight="1">
      <c r="A55" s="5">
        <v>42529.0</v>
      </c>
      <c r="B55" s="1" t="s">
        <v>190</v>
      </c>
      <c r="C55" s="1">
        <v>503.0</v>
      </c>
      <c r="D55" s="1" t="s">
        <v>144</v>
      </c>
      <c r="E55" s="1">
        <v>101248.45</v>
      </c>
    </row>
    <row r="56" ht="14.25" customHeight="1">
      <c r="A56" s="5">
        <v>42527.0</v>
      </c>
      <c r="B56" s="1" t="s">
        <v>191</v>
      </c>
      <c r="C56" s="1">
        <v>390.0</v>
      </c>
      <c r="D56" s="1" t="s">
        <v>144</v>
      </c>
      <c r="E56" s="1">
        <v>101751.45</v>
      </c>
    </row>
    <row r="57" ht="14.25" customHeight="1">
      <c r="A57" s="5">
        <v>42522.0</v>
      </c>
      <c r="B57" s="1" t="s">
        <v>153</v>
      </c>
      <c r="C57" s="1">
        <v>285.0</v>
      </c>
      <c r="D57" s="1" t="s">
        <v>144</v>
      </c>
      <c r="E57" s="1">
        <v>102141.45</v>
      </c>
    </row>
    <row r="58" ht="14.25" customHeight="1">
      <c r="A58" s="5">
        <v>42522.0</v>
      </c>
      <c r="B58" s="1" t="s">
        <v>192</v>
      </c>
      <c r="C58" s="1" t="s">
        <v>144</v>
      </c>
      <c r="D58" s="1">
        <v>21.85</v>
      </c>
      <c r="E58" s="1">
        <v>102426.45</v>
      </c>
    </row>
    <row r="59" ht="14.25" customHeight="1">
      <c r="A59" s="5">
        <v>42496.0</v>
      </c>
      <c r="B59" s="1" t="s">
        <v>193</v>
      </c>
      <c r="C59" s="1">
        <v>3003.0</v>
      </c>
      <c r="D59" s="1" t="s">
        <v>144</v>
      </c>
      <c r="E59" s="1">
        <v>102404.6</v>
      </c>
    </row>
    <row r="60" ht="14.25" customHeight="1">
      <c r="A60" s="5">
        <v>42491.0</v>
      </c>
      <c r="B60" s="1" t="s">
        <v>194</v>
      </c>
      <c r="C60" s="1" t="s">
        <v>144</v>
      </c>
      <c r="D60" s="1">
        <v>22.16</v>
      </c>
      <c r="E60" s="1">
        <v>105407.6</v>
      </c>
    </row>
    <row r="61" ht="14.25" customHeight="1">
      <c r="A61" s="5">
        <v>42486.0</v>
      </c>
      <c r="B61" s="1" t="s">
        <v>177</v>
      </c>
      <c r="C61" s="1">
        <v>2500.0</v>
      </c>
      <c r="D61" s="1" t="s">
        <v>144</v>
      </c>
      <c r="E61" s="1">
        <v>105385.44</v>
      </c>
    </row>
    <row r="62" ht="14.25" customHeight="1">
      <c r="A62" s="5">
        <v>42474.0</v>
      </c>
      <c r="B62" s="1" t="s">
        <v>177</v>
      </c>
      <c r="C62" s="1">
        <v>2500.0</v>
      </c>
      <c r="D62" s="1" t="s">
        <v>144</v>
      </c>
      <c r="E62" s="1">
        <v>107885.44</v>
      </c>
    </row>
    <row r="63" ht="14.25" customHeight="1">
      <c r="A63" s="5">
        <v>42471.0</v>
      </c>
      <c r="B63" s="1" t="s">
        <v>195</v>
      </c>
      <c r="C63" s="1">
        <v>5079.0</v>
      </c>
      <c r="D63" s="1" t="s">
        <v>144</v>
      </c>
      <c r="E63" s="1">
        <v>110385.44</v>
      </c>
    </row>
    <row r="64" ht="14.25" customHeight="1">
      <c r="A64" s="5">
        <v>42471.0</v>
      </c>
      <c r="B64" s="1" t="s">
        <v>196</v>
      </c>
      <c r="C64" s="1">
        <v>432.0</v>
      </c>
      <c r="D64" s="1" t="s">
        <v>144</v>
      </c>
      <c r="E64" s="1">
        <v>115464.44</v>
      </c>
    </row>
    <row r="65" ht="14.25" customHeight="1">
      <c r="A65" s="5">
        <v>42466.0</v>
      </c>
      <c r="B65" s="1" t="s">
        <v>177</v>
      </c>
      <c r="C65" s="1">
        <v>5000.0</v>
      </c>
      <c r="D65" s="1" t="s">
        <v>144</v>
      </c>
      <c r="E65" s="1">
        <v>115896.44</v>
      </c>
    </row>
    <row r="66" ht="14.25" customHeight="1">
      <c r="A66" s="5">
        <v>42465.0</v>
      </c>
      <c r="B66" s="1" t="s">
        <v>197</v>
      </c>
      <c r="C66" s="1" t="s">
        <v>144</v>
      </c>
      <c r="D66" s="1">
        <v>3610.0</v>
      </c>
      <c r="E66" s="1">
        <v>120896.44</v>
      </c>
    </row>
    <row r="67" ht="14.25" customHeight="1">
      <c r="A67" s="5">
        <v>42465.0</v>
      </c>
      <c r="B67" s="1" t="s">
        <v>177</v>
      </c>
      <c r="C67" s="1">
        <v>1500.0</v>
      </c>
      <c r="D67" s="1" t="s">
        <v>144</v>
      </c>
      <c r="E67" s="1">
        <v>117286.44</v>
      </c>
    </row>
    <row r="68" ht="14.25" customHeight="1">
      <c r="A68" s="5">
        <v>42464.0</v>
      </c>
      <c r="B68" s="1" t="s">
        <v>198</v>
      </c>
      <c r="C68" s="1" t="s">
        <v>144</v>
      </c>
      <c r="D68" s="1">
        <v>194.0</v>
      </c>
      <c r="E68" s="1">
        <v>118786.44</v>
      </c>
    </row>
    <row r="69" ht="14.25" customHeight="1">
      <c r="A69" s="5">
        <v>42464.0</v>
      </c>
      <c r="B69" s="1" t="s">
        <v>199</v>
      </c>
      <c r="C69" s="1" t="s">
        <v>144</v>
      </c>
      <c r="D69" s="1">
        <v>141.0</v>
      </c>
      <c r="E69" s="1">
        <v>118592.44</v>
      </c>
    </row>
    <row r="70" ht="14.25" customHeight="1">
      <c r="A70" s="5">
        <v>42464.0</v>
      </c>
      <c r="B70" s="1" t="s">
        <v>200</v>
      </c>
      <c r="C70" s="1" t="s">
        <v>144</v>
      </c>
      <c r="D70" s="1">
        <v>13675.0</v>
      </c>
      <c r="E70" s="1">
        <v>118451.44</v>
      </c>
    </row>
    <row r="71" ht="14.25" customHeight="1">
      <c r="A71" s="5">
        <v>42464.0</v>
      </c>
      <c r="B71" s="1" t="s">
        <v>201</v>
      </c>
      <c r="C71" s="1" t="s">
        <v>144</v>
      </c>
      <c r="D71" s="1">
        <v>6972.0</v>
      </c>
      <c r="E71" s="1">
        <v>104776.44</v>
      </c>
    </row>
    <row r="72" ht="14.25" customHeight="1">
      <c r="A72" s="5">
        <v>42464.0</v>
      </c>
      <c r="B72" s="1" t="s">
        <v>202</v>
      </c>
      <c r="C72" s="1" t="s">
        <v>144</v>
      </c>
      <c r="D72" s="1">
        <v>20202.0</v>
      </c>
      <c r="E72" s="1">
        <v>97804.44</v>
      </c>
    </row>
    <row r="73" ht="14.25" customHeight="1">
      <c r="A73" s="5">
        <v>42464.0</v>
      </c>
      <c r="B73" s="1" t="s">
        <v>177</v>
      </c>
      <c r="C73" s="1">
        <v>10000.0</v>
      </c>
      <c r="D73" s="1" t="s">
        <v>144</v>
      </c>
      <c r="E73" s="1">
        <v>77602.44</v>
      </c>
    </row>
    <row r="74" ht="14.25" customHeight="1">
      <c r="A74" s="5">
        <v>42461.0</v>
      </c>
      <c r="B74" s="1" t="s">
        <v>203</v>
      </c>
      <c r="C74" s="1">
        <v>33000.0</v>
      </c>
      <c r="D74" s="1" t="s">
        <v>144</v>
      </c>
      <c r="E74" s="1">
        <v>87602.44</v>
      </c>
    </row>
    <row r="75" ht="14.25" customHeight="1">
      <c r="A75" s="5">
        <v>42461.0</v>
      </c>
      <c r="B75" s="1" t="s">
        <v>204</v>
      </c>
      <c r="C75" s="1" t="s">
        <v>144</v>
      </c>
      <c r="D75" s="1">
        <v>23.48</v>
      </c>
      <c r="E75" s="1">
        <v>120602.44</v>
      </c>
    </row>
    <row r="76" ht="14.25" customHeight="1">
      <c r="A76" s="5">
        <v>42460.0</v>
      </c>
      <c r="B76" s="1" t="s">
        <v>205</v>
      </c>
      <c r="C76" s="1" t="s">
        <v>144</v>
      </c>
      <c r="D76" s="1">
        <v>10450.0</v>
      </c>
      <c r="E76" s="1">
        <v>120578.96</v>
      </c>
    </row>
    <row r="77" ht="14.25" customHeight="1">
      <c r="A77" s="5">
        <v>42437.0</v>
      </c>
      <c r="B77" s="1" t="s">
        <v>206</v>
      </c>
      <c r="C77" s="1">
        <v>432.2</v>
      </c>
      <c r="D77" s="1" t="s">
        <v>144</v>
      </c>
      <c r="E77" s="1">
        <v>110128.96</v>
      </c>
    </row>
    <row r="78" ht="14.25" customHeight="1">
      <c r="A78" s="5">
        <v>42430.0</v>
      </c>
      <c r="B78" s="1" t="s">
        <v>153</v>
      </c>
      <c r="C78" s="1">
        <v>285.0</v>
      </c>
      <c r="D78" s="1" t="s">
        <v>144</v>
      </c>
      <c r="E78" s="1">
        <v>110561.16</v>
      </c>
    </row>
    <row r="79" ht="14.25" customHeight="1">
      <c r="A79" s="5">
        <v>42430.0</v>
      </c>
      <c r="B79" s="1" t="s">
        <v>207</v>
      </c>
      <c r="C79" s="1" t="s">
        <v>144</v>
      </c>
      <c r="D79" s="1">
        <v>22.08</v>
      </c>
      <c r="E79" s="1">
        <v>110846.16</v>
      </c>
    </row>
    <row r="80" ht="14.25" customHeight="1">
      <c r="A80" s="5">
        <v>42416.0</v>
      </c>
      <c r="B80" s="1" t="s">
        <v>208</v>
      </c>
      <c r="C80" s="1">
        <v>432.2</v>
      </c>
      <c r="D80" s="1" t="s">
        <v>144</v>
      </c>
      <c r="E80" s="1">
        <v>110824.08</v>
      </c>
    </row>
    <row r="81" ht="14.25" customHeight="1">
      <c r="A81" s="5">
        <v>42402.0</v>
      </c>
      <c r="B81" s="1" t="s">
        <v>177</v>
      </c>
      <c r="C81" s="1">
        <v>2500.0</v>
      </c>
      <c r="D81" s="1" t="s">
        <v>144</v>
      </c>
      <c r="E81" s="1">
        <v>111256.28</v>
      </c>
    </row>
    <row r="82" ht="14.25" customHeight="1">
      <c r="A82" s="5">
        <v>42401.0</v>
      </c>
      <c r="B82" s="1" t="s">
        <v>209</v>
      </c>
      <c r="C82" s="1" t="s">
        <v>144</v>
      </c>
      <c r="D82" s="1">
        <v>24.24</v>
      </c>
      <c r="E82" s="1">
        <v>113756.28</v>
      </c>
    </row>
    <row r="83" ht="14.25" customHeight="1">
      <c r="A83" s="5">
        <v>42396.0</v>
      </c>
      <c r="B83" s="1" t="s">
        <v>208</v>
      </c>
      <c r="C83" s="1">
        <v>432.2</v>
      </c>
      <c r="D83" s="1" t="s">
        <v>144</v>
      </c>
      <c r="E83" s="1">
        <v>113732.04</v>
      </c>
    </row>
    <row r="84" ht="14.25" customHeight="1">
      <c r="A84" s="5">
        <v>42377.0</v>
      </c>
      <c r="B84" s="1" t="s">
        <v>208</v>
      </c>
      <c r="C84" s="1">
        <v>432.2</v>
      </c>
      <c r="D84" s="1" t="s">
        <v>144</v>
      </c>
      <c r="E84" s="1">
        <v>114164.24</v>
      </c>
    </row>
    <row r="85" ht="14.25" customHeight="1">
      <c r="A85" s="5">
        <v>42370.0</v>
      </c>
      <c r="B85" s="1" t="s">
        <v>210</v>
      </c>
      <c r="C85" s="1" t="s">
        <v>144</v>
      </c>
      <c r="D85" s="1">
        <v>24.43</v>
      </c>
      <c r="E85" s="1">
        <v>114596.44</v>
      </c>
    </row>
    <row r="86" ht="14.25" customHeight="1">
      <c r="A86" s="5">
        <v>42345.0</v>
      </c>
      <c r="B86" s="1" t="s">
        <v>177</v>
      </c>
      <c r="C86" s="1">
        <v>2500.0</v>
      </c>
      <c r="D86" s="1" t="s">
        <v>144</v>
      </c>
      <c r="E86" s="1">
        <v>114572.01</v>
      </c>
    </row>
    <row r="87" ht="14.25" customHeight="1">
      <c r="A87" s="5">
        <v>42339.0</v>
      </c>
      <c r="B87" s="1" t="s">
        <v>208</v>
      </c>
      <c r="C87" s="1">
        <v>285.0</v>
      </c>
      <c r="D87" s="1" t="s">
        <v>144</v>
      </c>
      <c r="E87" s="1">
        <v>117072.01</v>
      </c>
    </row>
    <row r="88" ht="14.25" customHeight="1">
      <c r="A88" s="5">
        <v>42339.0</v>
      </c>
      <c r="B88" s="1" t="s">
        <v>211</v>
      </c>
      <c r="C88" s="1" t="s">
        <v>144</v>
      </c>
      <c r="D88" s="1">
        <v>24.16</v>
      </c>
      <c r="E88" s="1">
        <v>117357.01</v>
      </c>
    </row>
    <row r="89" ht="14.25" customHeight="1">
      <c r="A89" s="5">
        <v>42325.0</v>
      </c>
      <c r="B89" s="1" t="s">
        <v>208</v>
      </c>
      <c r="C89" s="1">
        <v>432.2</v>
      </c>
      <c r="D89" s="1" t="s">
        <v>144</v>
      </c>
      <c r="E89" s="1">
        <v>117332.85</v>
      </c>
    </row>
    <row r="90" ht="14.25" customHeight="1">
      <c r="A90" s="5">
        <v>42309.0</v>
      </c>
      <c r="B90" s="1" t="s">
        <v>212</v>
      </c>
      <c r="C90" s="1" t="s">
        <v>144</v>
      </c>
      <c r="D90" s="1">
        <v>25.37</v>
      </c>
      <c r="E90" s="1">
        <v>117765.05</v>
      </c>
    </row>
    <row r="91" ht="14.25" customHeight="1">
      <c r="A91" s="5">
        <v>42297.0</v>
      </c>
      <c r="B91" s="1" t="s">
        <v>177</v>
      </c>
      <c r="C91" s="1">
        <v>2500.0</v>
      </c>
      <c r="D91" s="1" t="s">
        <v>144</v>
      </c>
      <c r="E91" s="1">
        <v>117739.68</v>
      </c>
    </row>
    <row r="92" ht="14.25" customHeight="1">
      <c r="A92" s="5">
        <v>42290.0</v>
      </c>
      <c r="B92" s="1" t="s">
        <v>208</v>
      </c>
      <c r="C92" s="1">
        <v>581.0</v>
      </c>
      <c r="D92" s="1" t="s">
        <v>144</v>
      </c>
      <c r="E92" s="1">
        <v>120239.68</v>
      </c>
    </row>
    <row r="93" ht="14.25" customHeight="1">
      <c r="A93" s="5">
        <v>42278.0</v>
      </c>
      <c r="B93" s="1" t="s">
        <v>213</v>
      </c>
      <c r="C93" s="1" t="s">
        <v>144</v>
      </c>
      <c r="D93" s="1">
        <v>25.1</v>
      </c>
      <c r="E93" s="1">
        <v>120820.68</v>
      </c>
    </row>
    <row r="94" ht="14.25" customHeight="1">
      <c r="A94" s="5">
        <v>42275.0</v>
      </c>
      <c r="B94" s="1" t="s">
        <v>163</v>
      </c>
      <c r="C94" s="1">
        <v>1500.0</v>
      </c>
      <c r="D94" s="1" t="s">
        <v>144</v>
      </c>
      <c r="E94" s="1">
        <v>120795.58</v>
      </c>
    </row>
    <row r="95" ht="14.25" customHeight="1">
      <c r="A95" s="5">
        <v>42248.0</v>
      </c>
      <c r="B95" s="1" t="s">
        <v>208</v>
      </c>
      <c r="C95" s="1">
        <v>390.0</v>
      </c>
      <c r="D95" s="1" t="s">
        <v>144</v>
      </c>
      <c r="E95" s="1">
        <v>122295.58</v>
      </c>
    </row>
    <row r="96" ht="14.25" customHeight="1">
      <c r="A96" s="5">
        <v>42248.0</v>
      </c>
      <c r="B96" s="1" t="s">
        <v>208</v>
      </c>
      <c r="C96" s="1">
        <v>285.0</v>
      </c>
      <c r="D96" s="1" t="s">
        <v>144</v>
      </c>
      <c r="E96" s="1">
        <v>122685.58</v>
      </c>
    </row>
    <row r="97" ht="14.25" customHeight="1">
      <c r="A97" s="5">
        <v>42248.0</v>
      </c>
      <c r="B97" s="1" t="s">
        <v>214</v>
      </c>
      <c r="C97" s="1" t="s">
        <v>144</v>
      </c>
      <c r="D97" s="1">
        <v>26.23</v>
      </c>
      <c r="E97" s="1">
        <v>122970.58</v>
      </c>
    </row>
    <row r="98" ht="14.25" customHeight="1">
      <c r="A98" s="5">
        <v>42226.0</v>
      </c>
      <c r="B98" s="1" t="s">
        <v>215</v>
      </c>
      <c r="C98" s="1">
        <v>2000.0</v>
      </c>
      <c r="D98" s="1" t="s">
        <v>144</v>
      </c>
      <c r="E98" s="1">
        <v>122944.35</v>
      </c>
    </row>
    <row r="99" ht="14.25" customHeight="1">
      <c r="A99" s="5">
        <v>42217.0</v>
      </c>
      <c r="B99" s="1" t="s">
        <v>216</v>
      </c>
      <c r="C99" s="1" t="s">
        <v>144</v>
      </c>
      <c r="D99" s="1">
        <v>26.61</v>
      </c>
      <c r="E99" s="1">
        <v>124944.35</v>
      </c>
    </row>
    <row r="100" ht="14.25" customHeight="1">
      <c r="A100" s="5">
        <v>42208.0</v>
      </c>
      <c r="B100" s="1" t="s">
        <v>208</v>
      </c>
      <c r="C100" s="1">
        <v>503.0</v>
      </c>
      <c r="D100" s="1" t="s">
        <v>144</v>
      </c>
      <c r="E100" s="1">
        <v>124917.74</v>
      </c>
    </row>
    <row r="101" ht="14.25" customHeight="1">
      <c r="A101" s="5">
        <v>42192.0</v>
      </c>
      <c r="B101" s="1" t="s">
        <v>208</v>
      </c>
      <c r="C101" s="1">
        <v>503.0</v>
      </c>
      <c r="D101" s="1" t="s">
        <v>144</v>
      </c>
      <c r="E101" s="1">
        <v>125420.74</v>
      </c>
    </row>
    <row r="102" ht="14.25" customHeight="1">
      <c r="A102" s="5">
        <v>42186.0</v>
      </c>
      <c r="B102" s="1" t="s">
        <v>217</v>
      </c>
      <c r="C102" s="1" t="s">
        <v>144</v>
      </c>
      <c r="D102" s="1">
        <v>25.88</v>
      </c>
      <c r="E102" s="1">
        <v>125923.74</v>
      </c>
    </row>
    <row r="103" ht="14.25" customHeight="1">
      <c r="A103" s="5">
        <v>42181.0</v>
      </c>
      <c r="B103" s="1" t="s">
        <v>218</v>
      </c>
      <c r="C103" s="1">
        <v>5000.0</v>
      </c>
      <c r="D103" s="1" t="s">
        <v>144</v>
      </c>
      <c r="E103" s="1">
        <v>125897.86</v>
      </c>
    </row>
    <row r="104" ht="14.25" customHeight="1">
      <c r="A104" s="5">
        <v>42171.0</v>
      </c>
      <c r="B104" s="1" t="s">
        <v>208</v>
      </c>
      <c r="C104" s="1">
        <v>503.0</v>
      </c>
      <c r="D104" s="1" t="s">
        <v>144</v>
      </c>
      <c r="E104" s="1">
        <v>130897.86</v>
      </c>
    </row>
    <row r="105" ht="14.25" customHeight="1">
      <c r="A105" s="5">
        <v>42157.0</v>
      </c>
      <c r="B105" s="1" t="s">
        <v>219</v>
      </c>
      <c r="C105" s="1" t="s">
        <v>144</v>
      </c>
      <c r="D105" s="1">
        <v>131400.86</v>
      </c>
      <c r="E105" s="1">
        <v>131400.86</v>
      </c>
    </row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autoFilter ref="$A$1:$E$1"/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57"/>
    <col customWidth="1" min="2" max="2" width="31.57"/>
    <col customWidth="1" min="3" max="3" width="9.71"/>
    <col customWidth="1" min="4" max="4" width="10.0"/>
    <col customWidth="1" min="5" max="5" width="14.29"/>
    <col customWidth="1" min="6" max="26" width="8.71"/>
  </cols>
  <sheetData>
    <row r="1" ht="14.25" customHeight="1">
      <c r="A1" s="1" t="s">
        <v>123</v>
      </c>
      <c r="B1" s="1" t="s">
        <v>220</v>
      </c>
      <c r="C1" s="1" t="s">
        <v>84</v>
      </c>
      <c r="D1" s="1" t="s">
        <v>85</v>
      </c>
      <c r="E1" s="1" t="s">
        <v>221</v>
      </c>
    </row>
    <row r="2" ht="14.25" customHeight="1">
      <c r="A2" s="5">
        <v>43102.0</v>
      </c>
      <c r="B2" s="1" t="s">
        <v>222</v>
      </c>
      <c r="C2" s="1">
        <v>0.0</v>
      </c>
      <c r="D2" s="37">
        <v>104369.73</v>
      </c>
      <c r="E2" s="37">
        <v>104369.73</v>
      </c>
    </row>
    <row r="3" ht="14.25" customHeight="1">
      <c r="A3" s="5">
        <v>43160.0</v>
      </c>
      <c r="B3" s="1" t="s">
        <v>223</v>
      </c>
      <c r="C3" s="1">
        <v>261.25</v>
      </c>
      <c r="E3" s="37">
        <v>104108.48</v>
      </c>
    </row>
    <row r="4" ht="14.25" customHeight="1">
      <c r="A4" s="42">
        <v>43193.0</v>
      </c>
      <c r="B4" s="43" t="s">
        <v>224</v>
      </c>
      <c r="C4" s="43">
        <v>952.54</v>
      </c>
      <c r="D4" s="43"/>
      <c r="E4" s="44">
        <v>103155.94</v>
      </c>
    </row>
    <row r="5" ht="14.25" customHeight="1">
      <c r="A5" s="5">
        <v>43193.0</v>
      </c>
      <c r="B5" s="1" t="s">
        <v>225</v>
      </c>
      <c r="C5" s="37">
        <v>1500.0</v>
      </c>
      <c r="E5" s="37">
        <v>101655.94</v>
      </c>
    </row>
    <row r="6" ht="14.25" customHeight="1">
      <c r="A6" s="5">
        <v>43193.0</v>
      </c>
      <c r="B6" s="1" t="s">
        <v>226</v>
      </c>
      <c r="C6" s="37">
        <v>74250.0</v>
      </c>
      <c r="E6" s="37">
        <v>27405.94</v>
      </c>
    </row>
    <row r="7" ht="14.25" customHeight="1">
      <c r="A7" s="42">
        <v>43193.0</v>
      </c>
      <c r="B7" s="43" t="s">
        <v>227</v>
      </c>
      <c r="C7" s="44">
        <v>9000.46</v>
      </c>
      <c r="D7" s="43"/>
      <c r="E7" s="44">
        <v>18405.48</v>
      </c>
    </row>
    <row r="8" ht="14.25" customHeight="1">
      <c r="A8" s="5">
        <v>43194.0</v>
      </c>
      <c r="B8" s="1" t="s">
        <v>228</v>
      </c>
      <c r="C8" s="1">
        <v>0.0</v>
      </c>
      <c r="D8" s="37">
        <v>20202.0</v>
      </c>
      <c r="E8" s="37">
        <v>38607.48</v>
      </c>
    </row>
    <row r="9" ht="14.25" customHeight="1">
      <c r="A9" s="5">
        <v>43194.0</v>
      </c>
      <c r="B9" s="1" t="s">
        <v>229</v>
      </c>
      <c r="C9" s="1">
        <v>0.0</v>
      </c>
      <c r="D9" s="37">
        <v>10450.0</v>
      </c>
      <c r="E9" s="37">
        <v>49057.48</v>
      </c>
    </row>
    <row r="10" ht="14.25" customHeight="1">
      <c r="A10" s="5">
        <v>43194.0</v>
      </c>
      <c r="B10" s="1" t="s">
        <v>230</v>
      </c>
      <c r="C10" s="1">
        <v>0.0</v>
      </c>
      <c r="D10" s="37">
        <v>6900.0</v>
      </c>
      <c r="E10" s="37">
        <v>55957.48</v>
      </c>
    </row>
    <row r="11" ht="14.25" customHeight="1">
      <c r="A11" s="5">
        <v>43194.0</v>
      </c>
      <c r="B11" s="1" t="s">
        <v>231</v>
      </c>
      <c r="C11" s="1">
        <v>0.0</v>
      </c>
      <c r="D11" s="37">
        <v>4876.0</v>
      </c>
      <c r="E11" s="37">
        <v>60833.48</v>
      </c>
    </row>
    <row r="12" ht="14.25" customHeight="1">
      <c r="A12" s="5">
        <v>43194.0</v>
      </c>
      <c r="B12" s="1" t="s">
        <v>232</v>
      </c>
      <c r="C12" s="1">
        <v>0.0</v>
      </c>
      <c r="D12" s="37">
        <v>13675.0</v>
      </c>
      <c r="E12" s="37">
        <v>74508.48</v>
      </c>
    </row>
    <row r="13" ht="14.25" customHeight="1">
      <c r="A13" s="5">
        <v>43195.0</v>
      </c>
      <c r="B13" s="1" t="s">
        <v>228</v>
      </c>
      <c r="C13" s="1">
        <v>0.0</v>
      </c>
      <c r="D13" s="37">
        <v>19929.0</v>
      </c>
      <c r="E13" s="37">
        <v>94437.48</v>
      </c>
    </row>
    <row r="14" ht="14.25" customHeight="1">
      <c r="A14" s="5">
        <v>43228.0</v>
      </c>
      <c r="B14" s="1" t="s">
        <v>233</v>
      </c>
      <c r="C14" s="1">
        <v>528.0</v>
      </c>
      <c r="E14" s="37">
        <v>93909.48</v>
      </c>
    </row>
    <row r="15" ht="14.25" customHeight="1">
      <c r="A15" s="42">
        <v>43229.0</v>
      </c>
      <c r="B15" s="43" t="s">
        <v>234</v>
      </c>
      <c r="C15" s="44">
        <v>4277.6</v>
      </c>
      <c r="D15" s="43"/>
      <c r="E15" s="44">
        <v>89631.88</v>
      </c>
    </row>
    <row r="16" ht="14.25" customHeight="1">
      <c r="A16" s="45">
        <v>43229.0</v>
      </c>
      <c r="B16" s="46" t="s">
        <v>235</v>
      </c>
      <c r="C16" s="47">
        <v>10000.4</v>
      </c>
      <c r="D16" s="46"/>
      <c r="E16" s="47">
        <v>79631.48</v>
      </c>
    </row>
    <row r="17" ht="14.25" customHeight="1">
      <c r="A17" s="5">
        <v>43244.0</v>
      </c>
      <c r="B17" s="1" t="s">
        <v>236</v>
      </c>
      <c r="C17" s="1">
        <v>195.0</v>
      </c>
      <c r="E17" s="37">
        <v>79436.48</v>
      </c>
    </row>
    <row r="18" ht="14.25" customHeight="1">
      <c r="A18" s="5">
        <v>43256.0</v>
      </c>
      <c r="B18" s="1" t="s">
        <v>237</v>
      </c>
      <c r="C18" s="1">
        <v>261.25</v>
      </c>
      <c r="E18" s="37">
        <v>79175.23</v>
      </c>
    </row>
    <row r="19" ht="14.25" customHeight="1">
      <c r="A19" s="45">
        <v>43308.0</v>
      </c>
      <c r="B19" s="46" t="s">
        <v>238</v>
      </c>
      <c r="C19" s="47">
        <v>2500.0</v>
      </c>
      <c r="D19" s="46"/>
      <c r="E19" s="47">
        <v>76675.23</v>
      </c>
    </row>
    <row r="20" ht="14.25" customHeight="1">
      <c r="A20" s="5">
        <v>43346.0</v>
      </c>
      <c r="B20" s="1" t="s">
        <v>239</v>
      </c>
      <c r="C20" s="1">
        <v>261.25</v>
      </c>
      <c r="E20" s="37">
        <v>76413.98</v>
      </c>
    </row>
    <row r="21" ht="14.25" customHeight="1">
      <c r="A21" s="45">
        <v>43391.0</v>
      </c>
      <c r="B21" s="46" t="s">
        <v>240</v>
      </c>
      <c r="C21" s="47">
        <v>2500.0</v>
      </c>
      <c r="D21" s="46"/>
      <c r="E21" s="47">
        <v>73913.98</v>
      </c>
    </row>
    <row r="22" ht="14.25" customHeight="1">
      <c r="A22" s="5">
        <v>43439.0</v>
      </c>
      <c r="B22" s="1" t="s">
        <v>241</v>
      </c>
      <c r="C22" s="1">
        <v>261.25</v>
      </c>
      <c r="E22" s="37">
        <v>73652.73</v>
      </c>
    </row>
    <row r="23" ht="14.25" customHeight="1">
      <c r="A23" s="45">
        <v>43441.0</v>
      </c>
      <c r="B23" s="46" t="s">
        <v>242</v>
      </c>
      <c r="C23" s="47">
        <v>2500.0</v>
      </c>
      <c r="D23" s="46"/>
      <c r="E23" s="47">
        <v>71152.73</v>
      </c>
    </row>
    <row r="24" ht="14.25" customHeight="1">
      <c r="A24" s="45">
        <v>43487.0</v>
      </c>
      <c r="B24" s="46" t="s">
        <v>242</v>
      </c>
      <c r="C24" s="47">
        <v>2500.0</v>
      </c>
      <c r="D24" s="46"/>
      <c r="E24" s="47">
        <v>68652.73</v>
      </c>
    </row>
    <row r="25" ht="14.25" customHeight="1">
      <c r="A25" s="5">
        <v>43530.0</v>
      </c>
      <c r="B25" s="1" t="s">
        <v>243</v>
      </c>
      <c r="C25" s="1">
        <v>261.25</v>
      </c>
      <c r="E25" s="37">
        <v>68391.48</v>
      </c>
    </row>
    <row r="26" ht="14.25" customHeight="1">
      <c r="A26" s="5">
        <v>43535.0</v>
      </c>
      <c r="B26" s="1" t="s">
        <v>244</v>
      </c>
      <c r="C26" s="37">
        <v>1500.0</v>
      </c>
      <c r="E26" s="37">
        <v>66891.48</v>
      </c>
    </row>
    <row r="27" ht="14.25" customHeight="1">
      <c r="A27" s="5">
        <v>43539.0</v>
      </c>
      <c r="B27" s="1" t="s">
        <v>229</v>
      </c>
      <c r="C27" s="1">
        <v>0.0</v>
      </c>
      <c r="D27" s="37">
        <v>10450.0</v>
      </c>
      <c r="E27" s="37">
        <v>77341.48</v>
      </c>
    </row>
    <row r="28" ht="14.25" customHeight="1">
      <c r="A28" s="45">
        <v>43550.0</v>
      </c>
      <c r="B28" s="46" t="s">
        <v>240</v>
      </c>
      <c r="C28" s="47">
        <v>7000.0</v>
      </c>
      <c r="D28" s="46"/>
      <c r="E28" s="47">
        <v>70341.48</v>
      </c>
    </row>
    <row r="29" ht="14.25" customHeight="1">
      <c r="A29" s="42">
        <v>43550.0</v>
      </c>
      <c r="B29" s="43" t="s">
        <v>245</v>
      </c>
      <c r="C29" s="44">
        <v>1573.0</v>
      </c>
      <c r="D29" s="43"/>
      <c r="E29" s="44">
        <v>68768.48</v>
      </c>
    </row>
    <row r="30" ht="14.25" customHeight="1">
      <c r="A30" s="5">
        <v>43550.0</v>
      </c>
      <c r="B30" s="1" t="s">
        <v>246</v>
      </c>
      <c r="C30" s="1">
        <v>0.0</v>
      </c>
      <c r="D30" s="37">
        <v>6900.0</v>
      </c>
      <c r="E30" s="37">
        <v>75668.48</v>
      </c>
    </row>
    <row r="31" ht="14.25" customHeight="1">
      <c r="A31" s="42">
        <v>43565.0</v>
      </c>
      <c r="B31" s="43" t="s">
        <v>245</v>
      </c>
      <c r="C31" s="44">
        <v>2685.8</v>
      </c>
      <c r="D31" s="43"/>
      <c r="E31" s="44">
        <v>72982.68</v>
      </c>
    </row>
    <row r="32" ht="14.25" customHeight="1">
      <c r="A32" s="45">
        <v>43565.0</v>
      </c>
      <c r="B32" s="46" t="s">
        <v>240</v>
      </c>
      <c r="C32" s="47">
        <v>6000.0</v>
      </c>
      <c r="D32" s="46"/>
      <c r="E32" s="47">
        <v>66982.68</v>
      </c>
    </row>
    <row r="33" ht="14.25" customHeight="1">
      <c r="A33" s="45">
        <v>43579.0</v>
      </c>
      <c r="B33" s="46" t="s">
        <v>240</v>
      </c>
      <c r="C33" s="47">
        <v>2000.0</v>
      </c>
      <c r="D33" s="46"/>
      <c r="E33" s="47">
        <v>64982.68</v>
      </c>
    </row>
    <row r="34" ht="14.25" customHeight="1">
      <c r="A34" s="42">
        <v>43592.0</v>
      </c>
      <c r="B34" s="43" t="s">
        <v>247</v>
      </c>
      <c r="C34" s="43">
        <v>19.4</v>
      </c>
      <c r="D34" s="43"/>
      <c r="E34" s="44">
        <v>64963.28</v>
      </c>
    </row>
    <row r="35" ht="14.25" customHeight="1">
      <c r="A35" s="5">
        <v>43607.0</v>
      </c>
      <c r="B35" s="1" t="s">
        <v>248</v>
      </c>
      <c r="C35" s="37">
        <v>30000.0</v>
      </c>
      <c r="E35" s="37">
        <v>34963.28</v>
      </c>
    </row>
    <row r="36" ht="14.25" customHeight="1">
      <c r="A36" s="5">
        <v>43608.0</v>
      </c>
      <c r="B36" s="1" t="s">
        <v>249</v>
      </c>
      <c r="C36" s="1">
        <v>300.0</v>
      </c>
      <c r="E36" s="37">
        <v>34663.28</v>
      </c>
    </row>
    <row r="37" ht="14.25" customHeight="1">
      <c r="A37" s="5">
        <v>43608.0</v>
      </c>
      <c r="B37" s="1" t="s">
        <v>250</v>
      </c>
      <c r="C37" s="1">
        <v>500.0</v>
      </c>
      <c r="E37" s="37">
        <v>34163.28</v>
      </c>
    </row>
    <row r="38" ht="14.25" customHeight="1">
      <c r="A38" s="5">
        <v>43619.0</v>
      </c>
      <c r="B38" s="1" t="s">
        <v>251</v>
      </c>
      <c r="C38" s="1">
        <v>261.25</v>
      </c>
      <c r="E38" s="37">
        <v>33902.03</v>
      </c>
    </row>
    <row r="39" ht="14.25" customHeight="1">
      <c r="A39" s="5">
        <v>43710.0</v>
      </c>
      <c r="B39" s="1" t="s">
        <v>252</v>
      </c>
      <c r="C39" s="1">
        <v>261.25</v>
      </c>
      <c r="E39" s="37">
        <v>33640.78</v>
      </c>
    </row>
    <row r="40" ht="14.25" customHeight="1">
      <c r="A40" s="5">
        <v>43763.0</v>
      </c>
      <c r="B40" s="1" t="s">
        <v>253</v>
      </c>
      <c r="C40" s="1">
        <v>450.0</v>
      </c>
      <c r="E40" s="37">
        <v>33190.78</v>
      </c>
    </row>
    <row r="41" ht="14.25" customHeight="1">
      <c r="A41" s="5">
        <v>43801.0</v>
      </c>
      <c r="B41" s="1" t="s">
        <v>254</v>
      </c>
      <c r="C41" s="1">
        <v>261.25</v>
      </c>
      <c r="E41" s="37">
        <v>32929.53</v>
      </c>
    </row>
    <row r="42" ht="14.25" customHeight="1">
      <c r="A42" s="5">
        <v>43808.0</v>
      </c>
      <c r="B42" s="1" t="s">
        <v>255</v>
      </c>
      <c r="C42" s="37">
        <v>12320.0</v>
      </c>
      <c r="E42" s="37">
        <v>20609.53</v>
      </c>
    </row>
    <row r="43" ht="14.25" customHeight="1">
      <c r="A43" s="5">
        <v>43846.0</v>
      </c>
      <c r="B43" s="1" t="s">
        <v>256</v>
      </c>
      <c r="C43" s="1">
        <v>448.0</v>
      </c>
      <c r="E43" s="37">
        <v>20161.53</v>
      </c>
    </row>
    <row r="44" ht="14.25" customHeight="1">
      <c r="A44" s="5">
        <v>43899.0</v>
      </c>
      <c r="B44" s="1" t="s">
        <v>257</v>
      </c>
      <c r="C44" s="1">
        <v>261.25</v>
      </c>
      <c r="E44" s="37">
        <v>19900.28</v>
      </c>
    </row>
    <row r="45" ht="14.25" customHeight="1">
      <c r="A45" s="5">
        <v>43913.0</v>
      </c>
      <c r="B45" s="1" t="s">
        <v>244</v>
      </c>
      <c r="C45" s="37">
        <v>1500.0</v>
      </c>
      <c r="E45" s="37">
        <v>18400.28</v>
      </c>
    </row>
    <row r="46" ht="14.25" customHeight="1">
      <c r="A46" s="45">
        <v>43922.0</v>
      </c>
      <c r="B46" s="46" t="s">
        <v>240</v>
      </c>
      <c r="C46" s="47">
        <v>2000.0</v>
      </c>
      <c r="D46" s="46"/>
      <c r="E46" s="47">
        <v>16400.28</v>
      </c>
    </row>
    <row r="47" ht="14.25" customHeight="1">
      <c r="A47" s="5">
        <v>43923.0</v>
      </c>
      <c r="B47" s="1" t="s">
        <v>258</v>
      </c>
      <c r="C47" s="1">
        <v>0.0</v>
      </c>
      <c r="D47" s="37">
        <v>15982.08</v>
      </c>
      <c r="E47" s="37">
        <v>32382.36</v>
      </c>
    </row>
    <row r="48" ht="14.25" customHeight="1">
      <c r="A48" s="5">
        <v>43923.0</v>
      </c>
      <c r="B48" s="1" t="s">
        <v>259</v>
      </c>
      <c r="C48" s="1">
        <v>0.0</v>
      </c>
      <c r="D48" s="1">
        <v>390.97</v>
      </c>
      <c r="E48" s="37">
        <v>32773.33</v>
      </c>
    </row>
    <row r="49" ht="14.25" customHeight="1">
      <c r="A49" s="5">
        <v>43924.0</v>
      </c>
      <c r="B49" s="1" t="s">
        <v>260</v>
      </c>
      <c r="C49" s="1">
        <v>600.0</v>
      </c>
      <c r="E49" s="37">
        <v>32173.33</v>
      </c>
    </row>
    <row r="50" ht="14.25" customHeight="1">
      <c r="A50" s="45">
        <v>43927.0</v>
      </c>
      <c r="B50" s="46" t="s">
        <v>240</v>
      </c>
      <c r="C50" s="47">
        <v>6000.0</v>
      </c>
      <c r="D50" s="46"/>
      <c r="E50" s="47">
        <v>26173.33</v>
      </c>
    </row>
    <row r="51" ht="14.25" customHeight="1">
      <c r="A51" s="42">
        <v>43935.0</v>
      </c>
      <c r="B51" s="43" t="s">
        <v>245</v>
      </c>
      <c r="C51" s="44">
        <v>2685.8</v>
      </c>
      <c r="D51" s="43"/>
      <c r="E51" s="44">
        <v>23487.53</v>
      </c>
    </row>
    <row r="52" ht="14.25" customHeight="1">
      <c r="A52" s="5">
        <v>43983.0</v>
      </c>
      <c r="B52" s="1" t="s">
        <v>261</v>
      </c>
      <c r="C52" s="1">
        <v>261.25</v>
      </c>
      <c r="E52" s="37">
        <v>23226.28</v>
      </c>
    </row>
    <row r="53" ht="14.25" customHeight="1">
      <c r="A53" s="5">
        <v>44071.0</v>
      </c>
      <c r="B53" s="1" t="s">
        <v>262</v>
      </c>
      <c r="C53" s="1">
        <v>261.25</v>
      </c>
      <c r="E53" s="37">
        <v>22965.03</v>
      </c>
    </row>
    <row r="54" ht="14.25" customHeight="1">
      <c r="A54" s="5">
        <v>44165.0</v>
      </c>
      <c r="B54" s="1" t="s">
        <v>263</v>
      </c>
      <c r="C54" s="1">
        <v>261.25</v>
      </c>
      <c r="E54" s="37">
        <v>22703.78</v>
      </c>
    </row>
    <row r="55" ht="14.25" customHeight="1">
      <c r="A55" s="5">
        <v>44223.0</v>
      </c>
      <c r="B55" s="1" t="s">
        <v>264</v>
      </c>
      <c r="C55" s="37">
        <v>1500.0</v>
      </c>
      <c r="E55" s="37">
        <v>21203.78</v>
      </c>
    </row>
    <row r="56" ht="14.25" customHeight="1">
      <c r="A56" s="5">
        <v>44256.0</v>
      </c>
      <c r="B56" s="1" t="s">
        <v>265</v>
      </c>
      <c r="C56" s="1">
        <v>0.0</v>
      </c>
      <c r="D56" s="37">
        <v>15982.08</v>
      </c>
      <c r="E56" s="37">
        <v>37185.86</v>
      </c>
    </row>
    <row r="57" ht="14.25" customHeight="1">
      <c r="A57" s="5">
        <v>44258.0</v>
      </c>
      <c r="B57" s="1" t="s">
        <v>266</v>
      </c>
      <c r="C57" s="1">
        <v>261.25</v>
      </c>
      <c r="E57" s="37">
        <v>36924.61</v>
      </c>
    </row>
    <row r="58" ht="14.25" customHeight="1">
      <c r="A58" s="5">
        <v>44259.0</v>
      </c>
      <c r="B58" s="1" t="s">
        <v>267</v>
      </c>
      <c r="C58" s="1">
        <v>0.0</v>
      </c>
      <c r="D58" s="37">
        <v>6318.65</v>
      </c>
      <c r="E58" s="37">
        <v>43243.26</v>
      </c>
    </row>
    <row r="59" ht="14.25" customHeight="1">
      <c r="A59" s="5">
        <v>44264.0</v>
      </c>
      <c r="B59" s="1" t="s">
        <v>268</v>
      </c>
      <c r="C59" s="1">
        <v>0.0</v>
      </c>
      <c r="D59" s="37">
        <v>2821.67</v>
      </c>
      <c r="E59" s="37">
        <v>46064.93</v>
      </c>
    </row>
    <row r="60" ht="14.25" customHeight="1">
      <c r="A60" s="5">
        <v>44264.0</v>
      </c>
      <c r="B60" s="1" t="s">
        <v>269</v>
      </c>
      <c r="C60" s="1">
        <v>0.0</v>
      </c>
      <c r="D60" s="37">
        <v>2153.63</v>
      </c>
      <c r="E60" s="37">
        <v>48218.56</v>
      </c>
    </row>
    <row r="61" ht="14.25" customHeight="1">
      <c r="A61" s="45">
        <v>44306.0</v>
      </c>
      <c r="B61" s="46" t="s">
        <v>270</v>
      </c>
      <c r="C61" s="47">
        <v>6000.0</v>
      </c>
      <c r="D61" s="46"/>
      <c r="E61" s="47">
        <v>42218.56</v>
      </c>
    </row>
    <row r="62" ht="14.25" customHeight="1">
      <c r="A62" s="5">
        <v>44307.0</v>
      </c>
      <c r="B62" s="1" t="s">
        <v>271</v>
      </c>
      <c r="C62" s="37">
        <v>2685.26</v>
      </c>
      <c r="E62" s="37">
        <v>39533.3</v>
      </c>
    </row>
    <row r="63" ht="14.25" customHeight="1">
      <c r="A63" s="5">
        <v>44349.0</v>
      </c>
      <c r="B63" s="1" t="s">
        <v>272</v>
      </c>
      <c r="C63" s="1">
        <v>261.25</v>
      </c>
      <c r="E63" s="37">
        <v>39272.05</v>
      </c>
    </row>
    <row r="64" ht="14.25" customHeight="1">
      <c r="A64" s="5">
        <v>44440.0</v>
      </c>
      <c r="B64" s="1" t="s">
        <v>273</v>
      </c>
      <c r="C64" s="1">
        <v>261.25</v>
      </c>
      <c r="E64" s="37">
        <v>39010.8</v>
      </c>
    </row>
    <row r="65" ht="14.25" customHeight="1">
      <c r="A65" s="5">
        <v>44482.0</v>
      </c>
      <c r="B65" s="1" t="s">
        <v>274</v>
      </c>
      <c r="C65" s="1">
        <v>0.0</v>
      </c>
      <c r="D65" s="37">
        <v>24893.1</v>
      </c>
      <c r="E65" s="37">
        <v>63903.9</v>
      </c>
    </row>
    <row r="66" ht="14.25" customHeight="1">
      <c r="A66" s="5">
        <v>44484.0</v>
      </c>
      <c r="B66" s="1" t="s">
        <v>274</v>
      </c>
      <c r="C66" s="1">
        <v>0.0</v>
      </c>
      <c r="D66" s="37">
        <v>21054.1</v>
      </c>
      <c r="E66" s="37">
        <v>84958.0</v>
      </c>
    </row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autoFilter ref="$A$1:$E$66"/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2021-10-18T20:28:49Z</dcterms:created>
  <dc:creator>Sean McCloskey</dc:creator>
</cp:coreProperties>
</file>