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SSAS Clients Pension Practitioner\H\Hawa Pension Fund\Inbound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43" i="1" s="1"/>
  <c r="K32" i="1"/>
  <c r="D40" i="1"/>
  <c r="C40" i="1"/>
  <c r="L16" i="1"/>
  <c r="L13" i="1"/>
  <c r="G28" i="1"/>
  <c r="G27" i="1"/>
  <c r="L12" i="1"/>
  <c r="L11" i="1"/>
  <c r="L10" i="1"/>
  <c r="G26" i="1"/>
  <c r="G24" i="1"/>
  <c r="G25" i="1"/>
  <c r="L7" i="1"/>
  <c r="L8" i="1" s="1"/>
  <c r="L9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9" i="1" l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2" i="1" s="1"/>
  <c r="G43" i="1" s="1"/>
</calcChain>
</file>

<file path=xl/sharedStrings.xml><?xml version="1.0" encoding="utf-8"?>
<sst xmlns="http://schemas.openxmlformats.org/spreadsheetml/2006/main" count="73" uniqueCount="38">
  <si>
    <t>Hawa Pension Fund - 2016 tax return and current valuation</t>
  </si>
  <si>
    <t>Date</t>
  </si>
  <si>
    <t>Balance</t>
  </si>
  <si>
    <t>Transaction type</t>
  </si>
  <si>
    <t>Amount</t>
  </si>
  <si>
    <t>opening bal</t>
  </si>
  <si>
    <t>rent - Safari Bistro Hotel</t>
  </si>
  <si>
    <t>transfer to savings a/c</t>
  </si>
  <si>
    <t>Barclays Business current a/c</t>
  </si>
  <si>
    <t>Barclays business savings a/cs</t>
  </si>
  <si>
    <t>s/o Done Bros Main</t>
  </si>
  <si>
    <t>refund</t>
  </si>
  <si>
    <t>transfer from 40360503 ins safari in err</t>
  </si>
  <si>
    <t>commission</t>
  </si>
  <si>
    <t>loyalty award</t>
  </si>
  <si>
    <t>rent - Safari Bistro Hotel, laing law ltd</t>
  </si>
  <si>
    <t>closing balance for year ending 05/04/2016</t>
  </si>
  <si>
    <t>deposit from c/a</t>
  </si>
  <si>
    <t>Loan to Hawa int ltd</t>
  </si>
  <si>
    <t>last loan repayment</t>
  </si>
  <si>
    <t>interest</t>
  </si>
  <si>
    <t>contribution</t>
  </si>
  <si>
    <t>WH Ireland Trading Portfolio</t>
  </si>
  <si>
    <t>Value as at 5/4/16</t>
  </si>
  <si>
    <t>income to 5/4/16</t>
  </si>
  <si>
    <t>UK deposit interest</t>
  </si>
  <si>
    <t>UK companies dividends</t>
  </si>
  <si>
    <t>overseas companies dividends</t>
  </si>
  <si>
    <t>acquired during period</t>
  </si>
  <si>
    <t>disposed of during period</t>
  </si>
  <si>
    <t>Properties</t>
  </si>
  <si>
    <t>value as at 5/4/15</t>
  </si>
  <si>
    <t>Safari Hotel</t>
  </si>
  <si>
    <t>Wine Bar</t>
  </si>
  <si>
    <t>159 Charminster Rd</t>
  </si>
  <si>
    <t>Loans</t>
  </si>
  <si>
    <t>loan repayment for previous loan</t>
  </si>
  <si>
    <t>Overall total assets 5/4/16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</si>
</sst>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4" fontId="0" fillId="0" borderId="0" xfId="1" applyFont="1"/>
    <xf numFmtId="14" fontId="0" fillId="0" borderId="0" xfId="1" applyNumberFormat="1" applyFont="1"/>
    <xf numFmtId="17" fontId="0" fillId="0" borderId="0" xfId="1" applyNumberFormat="1" applyFont="1"/>
    <xf numFmtId="44" fontId="2" fillId="0" borderId="0" xfId="1" applyFont="1"/>
    <xf numFmtId="14" fontId="3" fillId="0" borderId="0" xfId="0" applyNumberFormat="1" applyFont="1"/>
    <xf numFmtId="44" fontId="3" fillId="0" borderId="0" xfId="1" applyFont="1"/>
    <xf numFmtId="44" fontId="4" fillId="0" borderId="0" xfId="1" applyFont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10" workbookViewId="0">
      <selection activeCell="M39" sqref="M39"/>
    </sheetView>
  </sheetViews>
  <sheetFormatPr defaultRowHeight="15" x14ac:dyDescent="0.25"/>
  <cols>
    <col min="1" max="1" width="10.7109375" bestFit="1" customWidth="1"/>
    <col min="2" max="2" width="36.140625" style="2" customWidth="1"/>
    <col min="3" max="3" width="12.5703125" style="2" bestFit="1" customWidth="1"/>
    <col min="4" max="6" width="12.5703125" style="2" customWidth="1"/>
    <col min="7" max="7" width="12.5703125" style="2" bestFit="1" customWidth="1"/>
    <col min="8" max="8" width="9.140625" style="2"/>
    <col min="9" max="9" width="10.7109375" style="2" bestFit="1" customWidth="1"/>
    <col min="10" max="10" width="25.7109375" style="2" bestFit="1" customWidth="1"/>
    <col min="11" max="11" width="21.28515625" style="2" customWidth="1"/>
    <col min="12" max="12" width="14.28515625" style="2" bestFit="1" customWidth="1"/>
  </cols>
  <sheetData>
    <row r="1" spans="1:13" x14ac:dyDescent="0.25">
      <c r="A1" s="9" t="s">
        <v>0</v>
      </c>
    </row>
    <row r="3" spans="1:13" x14ac:dyDescent="0.25">
      <c r="A3" s="9" t="s">
        <v>8</v>
      </c>
      <c r="K3" s="7" t="s">
        <v>9</v>
      </c>
    </row>
    <row r="4" spans="1:13" x14ac:dyDescent="0.25">
      <c r="A4" t="s">
        <v>1</v>
      </c>
      <c r="B4" s="2" t="s">
        <v>3</v>
      </c>
      <c r="C4" s="2" t="s">
        <v>4</v>
      </c>
      <c r="G4" s="2" t="s">
        <v>2</v>
      </c>
    </row>
    <row r="5" spans="1:13" x14ac:dyDescent="0.25">
      <c r="A5" s="1">
        <v>42095</v>
      </c>
      <c r="B5" s="2" t="s">
        <v>5</v>
      </c>
      <c r="G5" s="2">
        <v>275805.89</v>
      </c>
    </row>
    <row r="6" spans="1:13" x14ac:dyDescent="0.25">
      <c r="B6" s="2" t="s">
        <v>6</v>
      </c>
      <c r="C6" s="2">
        <v>2291.66</v>
      </c>
      <c r="G6" s="2">
        <f>G5+C6</f>
        <v>278097.55</v>
      </c>
    </row>
    <row r="7" spans="1:13" x14ac:dyDescent="0.25">
      <c r="A7" s="1">
        <v>42103</v>
      </c>
      <c r="B7" s="2" t="s">
        <v>7</v>
      </c>
      <c r="F7" s="2">
        <v>-75000</v>
      </c>
      <c r="G7" s="2">
        <f>G6+F7</f>
        <v>203097.55</v>
      </c>
      <c r="I7" s="3">
        <v>42103</v>
      </c>
      <c r="J7" s="2" t="s">
        <v>17</v>
      </c>
      <c r="K7" s="2">
        <v>75000</v>
      </c>
      <c r="L7" s="2">
        <f>K7</f>
        <v>75000</v>
      </c>
    </row>
    <row r="8" spans="1:13" x14ac:dyDescent="0.25">
      <c r="B8" s="2" t="s">
        <v>7</v>
      </c>
      <c r="F8" s="2">
        <v>-100000</v>
      </c>
      <c r="G8" s="2">
        <f>G7+F8</f>
        <v>103097.54999999999</v>
      </c>
      <c r="J8" s="2" t="s">
        <v>17</v>
      </c>
      <c r="K8" s="2">
        <v>100000</v>
      </c>
      <c r="L8" s="2">
        <f t="shared" ref="L8:L13" si="0">L7+K8</f>
        <v>175000</v>
      </c>
    </row>
    <row r="9" spans="1:13" x14ac:dyDescent="0.25">
      <c r="B9" s="2" t="s">
        <v>7</v>
      </c>
      <c r="F9" s="2">
        <v>-100000</v>
      </c>
      <c r="G9" s="2">
        <f>G8+F9</f>
        <v>3097.5499999999884</v>
      </c>
      <c r="J9" s="2" t="s">
        <v>17</v>
      </c>
      <c r="K9" s="2">
        <v>100000</v>
      </c>
      <c r="L9" s="2">
        <f t="shared" si="0"/>
        <v>275000</v>
      </c>
    </row>
    <row r="10" spans="1:13" x14ac:dyDescent="0.25">
      <c r="A10" s="1">
        <v>42129</v>
      </c>
      <c r="B10" s="2" t="s">
        <v>6</v>
      </c>
      <c r="C10" s="2">
        <v>2291.66</v>
      </c>
      <c r="G10" s="2">
        <f>G9+C10</f>
        <v>5389.2099999999882</v>
      </c>
      <c r="I10" s="3">
        <v>42250</v>
      </c>
      <c r="J10" s="2" t="s">
        <v>18</v>
      </c>
      <c r="K10" s="2">
        <v>-250000</v>
      </c>
      <c r="L10" s="2">
        <f t="shared" si="0"/>
        <v>25000</v>
      </c>
    </row>
    <row r="11" spans="1:13" x14ac:dyDescent="0.25">
      <c r="A11" s="1">
        <v>42159</v>
      </c>
      <c r="B11" s="2" t="s">
        <v>6</v>
      </c>
      <c r="C11" s="2">
        <v>2291.66</v>
      </c>
      <c r="G11" s="2">
        <f>G10+C11</f>
        <v>7680.8699999999881</v>
      </c>
      <c r="I11" s="3">
        <v>42338</v>
      </c>
      <c r="J11" s="2" t="s">
        <v>19</v>
      </c>
      <c r="K11" s="2">
        <v>33330</v>
      </c>
      <c r="L11" s="2">
        <f t="shared" si="0"/>
        <v>58330</v>
      </c>
    </row>
    <row r="12" spans="1:13" x14ac:dyDescent="0.25">
      <c r="A12" s="1">
        <v>42177</v>
      </c>
      <c r="B12" s="2" t="s">
        <v>10</v>
      </c>
      <c r="D12" s="2">
        <v>3250</v>
      </c>
      <c r="G12" s="2">
        <f>G11+D12</f>
        <v>10930.869999999988</v>
      </c>
      <c r="I12" s="3">
        <v>42369</v>
      </c>
      <c r="J12" s="2" t="s">
        <v>20</v>
      </c>
      <c r="K12" s="2">
        <v>370.08</v>
      </c>
      <c r="L12" s="2">
        <f t="shared" si="0"/>
        <v>58700.08</v>
      </c>
    </row>
    <row r="13" spans="1:13" x14ac:dyDescent="0.25">
      <c r="A13" s="1">
        <v>42186</v>
      </c>
      <c r="B13" s="2" t="s">
        <v>6</v>
      </c>
      <c r="C13" s="2">
        <v>2291.66</v>
      </c>
      <c r="G13" s="2">
        <f>G12+C13</f>
        <v>13222.529999999988</v>
      </c>
      <c r="I13" s="3">
        <v>42436</v>
      </c>
      <c r="J13" s="2" t="s">
        <v>17</v>
      </c>
      <c r="K13" s="2">
        <v>32000</v>
      </c>
      <c r="L13" s="2">
        <f t="shared" si="0"/>
        <v>90700.08</v>
      </c>
    </row>
    <row r="14" spans="1:13" x14ac:dyDescent="0.25">
      <c r="A14" s="1">
        <v>42213</v>
      </c>
      <c r="B14" s="2" t="s">
        <v>11</v>
      </c>
      <c r="E14" s="2">
        <v>6.5</v>
      </c>
      <c r="G14" s="2">
        <f>G13+E14</f>
        <v>13229.029999999988</v>
      </c>
    </row>
    <row r="15" spans="1:13" x14ac:dyDescent="0.25">
      <c r="A15" s="3">
        <v>42219</v>
      </c>
      <c r="B15" s="2" t="s">
        <v>6</v>
      </c>
      <c r="C15" s="2">
        <v>2291.66</v>
      </c>
      <c r="G15" s="2">
        <f>G14+C15</f>
        <v>15520.689999999988</v>
      </c>
    </row>
    <row r="16" spans="1:13" x14ac:dyDescent="0.25">
      <c r="A16" s="1">
        <v>42233</v>
      </c>
      <c r="B16" s="2" t="s">
        <v>12</v>
      </c>
      <c r="E16" s="2">
        <v>1178.72</v>
      </c>
      <c r="G16" s="2">
        <f>G15+E16</f>
        <v>16699.409999999989</v>
      </c>
      <c r="I16" s="4">
        <v>42444</v>
      </c>
      <c r="J16" s="2" t="s">
        <v>21</v>
      </c>
      <c r="K16" s="2">
        <v>200000</v>
      </c>
      <c r="L16" s="8">
        <f>L13+K16</f>
        <v>290700.08</v>
      </c>
      <c r="M16" t="s">
        <v>16</v>
      </c>
    </row>
    <row r="17" spans="1:12" x14ac:dyDescent="0.25">
      <c r="A17" s="1">
        <v>42248</v>
      </c>
      <c r="B17" s="2" t="s">
        <v>6</v>
      </c>
      <c r="C17" s="2">
        <v>2291.66</v>
      </c>
      <c r="G17" s="2">
        <f>G16+C17</f>
        <v>18991.069999999989</v>
      </c>
    </row>
    <row r="18" spans="1:12" x14ac:dyDescent="0.25">
      <c r="A18" s="1">
        <v>42254</v>
      </c>
      <c r="B18" s="2" t="s">
        <v>13</v>
      </c>
      <c r="E18" s="2">
        <v>-6.5</v>
      </c>
      <c r="G18" s="2">
        <f>G17+E18</f>
        <v>18984.569999999989</v>
      </c>
    </row>
    <row r="19" spans="1:12" x14ac:dyDescent="0.25">
      <c r="B19" s="2" t="s">
        <v>14</v>
      </c>
      <c r="E19" s="2">
        <v>0.33</v>
      </c>
      <c r="G19" s="2">
        <f>G18+E19</f>
        <v>18984.899999999991</v>
      </c>
      <c r="K19" s="7" t="s">
        <v>22</v>
      </c>
    </row>
    <row r="20" spans="1:12" x14ac:dyDescent="0.25">
      <c r="A20" s="1">
        <v>42269</v>
      </c>
      <c r="B20" s="2" t="s">
        <v>10</v>
      </c>
      <c r="D20" s="2">
        <v>3250</v>
      </c>
      <c r="G20" s="2">
        <f>G19+D20</f>
        <v>22234.899999999991</v>
      </c>
      <c r="J20" s="2" t="s">
        <v>23</v>
      </c>
      <c r="K20" s="7">
        <v>445562</v>
      </c>
    </row>
    <row r="21" spans="1:12" x14ac:dyDescent="0.25">
      <c r="A21" s="1">
        <v>42278</v>
      </c>
      <c r="B21" s="2" t="s">
        <v>6</v>
      </c>
      <c r="C21" s="2">
        <v>2291.66</v>
      </c>
      <c r="G21" s="2">
        <f>G20+C21</f>
        <v>24526.55999999999</v>
      </c>
      <c r="J21" s="2" t="s">
        <v>24</v>
      </c>
      <c r="K21" s="2">
        <v>133.58000000000001</v>
      </c>
      <c r="L21" s="2" t="s">
        <v>25</v>
      </c>
    </row>
    <row r="22" spans="1:12" x14ac:dyDescent="0.25">
      <c r="A22" s="1">
        <v>42282</v>
      </c>
      <c r="B22" s="2" t="s">
        <v>13</v>
      </c>
      <c r="E22" s="2">
        <v>-6.5</v>
      </c>
      <c r="G22" s="2">
        <f>G21+E22</f>
        <v>24520.05999999999</v>
      </c>
      <c r="K22" s="2">
        <v>8675.2999999999993</v>
      </c>
      <c r="L22" s="2" t="s">
        <v>26</v>
      </c>
    </row>
    <row r="23" spans="1:12" x14ac:dyDescent="0.25">
      <c r="B23" s="2" t="s">
        <v>14</v>
      </c>
      <c r="E23" s="2">
        <v>0.33</v>
      </c>
      <c r="G23" s="2">
        <f>G22+E23</f>
        <v>24520.389999999992</v>
      </c>
      <c r="K23" s="2">
        <v>2049.1999999999998</v>
      </c>
      <c r="L23" s="2" t="s">
        <v>27</v>
      </c>
    </row>
    <row r="24" spans="1:12" x14ac:dyDescent="0.25">
      <c r="A24" s="1">
        <v>42312</v>
      </c>
      <c r="B24" s="2" t="s">
        <v>13</v>
      </c>
      <c r="E24" s="2">
        <v>-6.5</v>
      </c>
      <c r="G24" s="2">
        <f t="shared" ref="G24:G25" si="1">G23+E24</f>
        <v>24513.889999999992</v>
      </c>
      <c r="J24" s="2" t="s">
        <v>28</v>
      </c>
      <c r="K24" s="2">
        <v>64441.52</v>
      </c>
    </row>
    <row r="25" spans="1:12" x14ac:dyDescent="0.25">
      <c r="B25" s="2" t="s">
        <v>14</v>
      </c>
      <c r="E25" s="2">
        <v>0.33</v>
      </c>
      <c r="G25" s="2">
        <f t="shared" si="1"/>
        <v>24514.219999999994</v>
      </c>
      <c r="J25" s="2" t="s">
        <v>29</v>
      </c>
      <c r="K25" s="2">
        <v>86291.53</v>
      </c>
    </row>
    <row r="26" spans="1:12" x14ac:dyDescent="0.25">
      <c r="A26" s="1">
        <v>42313</v>
      </c>
      <c r="B26" s="2" t="s">
        <v>6</v>
      </c>
      <c r="C26" s="2">
        <v>2291.66</v>
      </c>
      <c r="G26" s="2">
        <f>G25+C26</f>
        <v>26805.879999999994</v>
      </c>
    </row>
    <row r="27" spans="1:12" x14ac:dyDescent="0.25">
      <c r="A27" s="1">
        <v>42345</v>
      </c>
      <c r="B27" s="2" t="s">
        <v>13</v>
      </c>
      <c r="E27" s="2">
        <v>-6.5</v>
      </c>
      <c r="G27" s="2">
        <f>G26+E27</f>
        <v>26799.379999999994</v>
      </c>
    </row>
    <row r="28" spans="1:12" x14ac:dyDescent="0.25">
      <c r="B28" s="2" t="s">
        <v>14</v>
      </c>
      <c r="E28" s="2">
        <v>0.33</v>
      </c>
      <c r="G28" s="2">
        <f>G27+E28</f>
        <v>26799.709999999995</v>
      </c>
      <c r="K28" s="7" t="s">
        <v>30</v>
      </c>
    </row>
    <row r="29" spans="1:12" x14ac:dyDescent="0.25">
      <c r="A29" s="1">
        <v>42346</v>
      </c>
      <c r="B29" s="2" t="s">
        <v>6</v>
      </c>
      <c r="C29" s="2">
        <v>2291.66</v>
      </c>
      <c r="G29" s="2">
        <f t="shared" ref="G29" si="2">G28+C29</f>
        <v>29091.369999999995</v>
      </c>
      <c r="J29" s="2" t="s">
        <v>31</v>
      </c>
      <c r="K29" s="2">
        <v>41500</v>
      </c>
      <c r="L29" s="2" t="s">
        <v>32</v>
      </c>
    </row>
    <row r="30" spans="1:12" x14ac:dyDescent="0.25">
      <c r="A30" s="1">
        <v>42360</v>
      </c>
      <c r="B30" s="2" t="s">
        <v>10</v>
      </c>
      <c r="D30" s="2">
        <v>3250</v>
      </c>
      <c r="G30" s="2">
        <f>G29+D30</f>
        <v>32341.369999999995</v>
      </c>
      <c r="J30" s="2" t="s">
        <v>31</v>
      </c>
      <c r="K30" s="2">
        <v>190888</v>
      </c>
      <c r="L30" s="2" t="s">
        <v>33</v>
      </c>
    </row>
    <row r="31" spans="1:12" x14ac:dyDescent="0.25">
      <c r="A31" s="1">
        <v>42376</v>
      </c>
      <c r="B31" s="2" t="s">
        <v>13</v>
      </c>
      <c r="E31" s="2">
        <v>-6.5</v>
      </c>
      <c r="G31" s="2">
        <f>G30+E31</f>
        <v>32334.869999999995</v>
      </c>
      <c r="J31" s="2" t="s">
        <v>31</v>
      </c>
      <c r="K31" s="2">
        <v>232739</v>
      </c>
      <c r="L31" s="2" t="s">
        <v>34</v>
      </c>
    </row>
    <row r="32" spans="1:12" x14ac:dyDescent="0.25">
      <c r="B32" s="2" t="s">
        <v>14</v>
      </c>
      <c r="E32" s="2">
        <v>0.33</v>
      </c>
      <c r="G32" s="2">
        <f>G31+E32</f>
        <v>32335.199999999997</v>
      </c>
      <c r="K32" s="7">
        <f>SUM(K29:K31)</f>
        <v>465127</v>
      </c>
    </row>
    <row r="33" spans="1:12" x14ac:dyDescent="0.25">
      <c r="A33" s="1">
        <v>42404</v>
      </c>
      <c r="B33" s="2" t="s">
        <v>13</v>
      </c>
      <c r="E33" s="2">
        <v>-6.5</v>
      </c>
      <c r="G33" s="2">
        <f t="shared" ref="G33:G36" si="3">G32+E33</f>
        <v>32328.699999999997</v>
      </c>
    </row>
    <row r="34" spans="1:12" x14ac:dyDescent="0.25">
      <c r="B34" s="2" t="s">
        <v>14</v>
      </c>
      <c r="E34" s="2">
        <v>0.33</v>
      </c>
      <c r="G34" s="2">
        <f t="shared" si="3"/>
        <v>32329.03</v>
      </c>
      <c r="K34" s="7" t="s">
        <v>35</v>
      </c>
    </row>
    <row r="35" spans="1:12" x14ac:dyDescent="0.25">
      <c r="A35" s="1">
        <v>42436</v>
      </c>
      <c r="B35" s="2" t="s">
        <v>13</v>
      </c>
      <c r="E35" s="2">
        <v>-6.5</v>
      </c>
      <c r="G35" s="2">
        <f t="shared" si="3"/>
        <v>32322.53</v>
      </c>
      <c r="J35" s="3">
        <v>42250</v>
      </c>
      <c r="K35" s="2">
        <v>250000</v>
      </c>
    </row>
    <row r="36" spans="1:12" x14ac:dyDescent="0.25">
      <c r="B36" s="2" t="s">
        <v>14</v>
      </c>
      <c r="E36" s="2">
        <v>0.33</v>
      </c>
      <c r="G36" s="2">
        <f t="shared" si="3"/>
        <v>32322.86</v>
      </c>
      <c r="J36" s="3">
        <v>42338</v>
      </c>
      <c r="K36" s="2">
        <v>-33330</v>
      </c>
      <c r="L36" s="2" t="s">
        <v>36</v>
      </c>
    </row>
    <row r="37" spans="1:12" x14ac:dyDescent="0.25">
      <c r="B37" s="2" t="s">
        <v>7</v>
      </c>
      <c r="F37" s="2">
        <v>-32000</v>
      </c>
      <c r="G37" s="2">
        <f>G36+F37</f>
        <v>322.86000000000058</v>
      </c>
      <c r="J37" s="2" t="s">
        <v>31</v>
      </c>
      <c r="K37" s="2">
        <v>33330</v>
      </c>
    </row>
    <row r="38" spans="1:12" x14ac:dyDescent="0.25">
      <c r="A38" s="1">
        <v>42451</v>
      </c>
      <c r="B38" s="2" t="s">
        <v>10</v>
      </c>
      <c r="D38" s="2">
        <v>3250</v>
      </c>
      <c r="G38" s="2">
        <f>G37+D38</f>
        <v>3572.8600000000006</v>
      </c>
      <c r="K38" s="7">
        <f>SUM(K35:K37)</f>
        <v>250000</v>
      </c>
    </row>
    <row r="39" spans="1:12" x14ac:dyDescent="0.25">
      <c r="A39" s="1">
        <v>42461</v>
      </c>
      <c r="B39" s="2" t="s">
        <v>15</v>
      </c>
      <c r="C39" s="2">
        <v>6875</v>
      </c>
      <c r="G39" s="5">
        <f>G38+C39</f>
        <v>10447.86</v>
      </c>
      <c r="H39" s="2" t="s">
        <v>16</v>
      </c>
    </row>
    <row r="40" spans="1:12" s="9" customFormat="1" x14ac:dyDescent="0.25">
      <c r="A40" s="6"/>
      <c r="B40" s="7"/>
      <c r="C40" s="7">
        <f>SUM(C5:C39)</f>
        <v>27499.94</v>
      </c>
      <c r="D40" s="7">
        <f>SUM(D5:D39)</f>
        <v>13000</v>
      </c>
      <c r="E40" s="7"/>
      <c r="F40" s="7"/>
      <c r="G40" s="8"/>
      <c r="H40" s="7"/>
      <c r="I40" s="7"/>
      <c r="J40" s="7"/>
      <c r="K40" s="7"/>
      <c r="L40" s="7"/>
    </row>
    <row r="41" spans="1:12" x14ac:dyDescent="0.25">
      <c r="A41" s="1"/>
      <c r="G41" s="5"/>
    </row>
    <row r="42" spans="1:12" x14ac:dyDescent="0.25">
      <c r="A42" s="1">
        <v>42466</v>
      </c>
      <c r="B42" s="2" t="s">
        <v>13</v>
      </c>
      <c r="E42" s="2">
        <v>-6.5</v>
      </c>
      <c r="G42" s="2">
        <f>G39+E42</f>
        <v>10441.36</v>
      </c>
    </row>
    <row r="43" spans="1:12" x14ac:dyDescent="0.25">
      <c r="B43" s="2" t="s">
        <v>14</v>
      </c>
      <c r="E43" s="2">
        <v>0.33</v>
      </c>
      <c r="G43" s="2">
        <f>G42+E43</f>
        <v>10441.69</v>
      </c>
      <c r="J43" s="2" t="s">
        <v>37</v>
      </c>
      <c r="K43" s="7">
        <f>L16+K20+K32+G39+K38</f>
        <v>1461836.9400000002</v>
      </c>
    </row>
  </sheetData>
  <pageMargins left="0.7" right="0.7" top="0.75" bottom="0.75" header="0.3" footer="0.3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cp:lastPrinted>2017-03-01T14:30:53Z</cp:lastPrinted>
  <dcterms:created xsi:type="dcterms:W3CDTF">2016-11-10T11:25:27Z</dcterms:created>
  <dcterms:modified xsi:type="dcterms:W3CDTF">2017-03-01T14:34:31Z</dcterms:modified>
</cp:coreProperties>
</file>