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</sheets>
  <definedNames/>
  <calcPr/>
  <extLst>
    <ext uri="GoogleSheetsCustomDataVersion2">
      <go:sheetsCustomData xmlns:go="http://customooxmlschemas.google.com/" r:id="rId5" roundtripDataChecksum="Jhv/SzqaEibqK8+hpOWZqxMQxkliOkm9dWdIT9C/zWc="/>
    </ext>
  </extLst>
</workbook>
</file>

<file path=xl/sharedStrings.xml><?xml version="1.0" encoding="utf-8"?>
<sst xmlns="http://schemas.openxmlformats.org/spreadsheetml/2006/main" count="98" uniqueCount="91">
  <si>
    <t>RETURN YEAR ENDING:</t>
  </si>
  <si>
    <t>Asset</t>
  </si>
  <si>
    <t>Connected?</t>
  </si>
  <si>
    <t>Valuation</t>
  </si>
  <si>
    <t>Valuation previous return</t>
  </si>
  <si>
    <t xml:space="preserve">acquired </t>
  </si>
  <si>
    <t>disposed</t>
  </si>
  <si>
    <t>income</t>
  </si>
  <si>
    <t>Scheme Name</t>
  </si>
  <si>
    <t>Hawa Pension Fund</t>
  </si>
  <si>
    <t>cash at bank</t>
  </si>
  <si>
    <t>N</t>
  </si>
  <si>
    <t>PSTR</t>
  </si>
  <si>
    <t>00738498RN</t>
  </si>
  <si>
    <t>Properties</t>
  </si>
  <si>
    <t>Principle Employer / Admin</t>
  </si>
  <si>
    <t>Hawa Investment Limited</t>
  </si>
  <si>
    <t>Loans</t>
  </si>
  <si>
    <t>Y</t>
  </si>
  <si>
    <t>Admin ID:</t>
  </si>
  <si>
    <t>A0090364</t>
  </si>
  <si>
    <t>Gold Bullion Account</t>
  </si>
  <si>
    <t>Equities</t>
  </si>
  <si>
    <t>TPL</t>
  </si>
  <si>
    <t xml:space="preserve">Connected </t>
  </si>
  <si>
    <t xml:space="preserve">UnConnected </t>
  </si>
  <si>
    <t>Transfers in</t>
  </si>
  <si>
    <t>Cash total</t>
  </si>
  <si>
    <t>Totals</t>
  </si>
  <si>
    <t>Contributions</t>
  </si>
  <si>
    <t>Total contributions &amp; transfers:</t>
  </si>
  <si>
    <t>fees</t>
  </si>
  <si>
    <t>VAT</t>
  </si>
  <si>
    <t>% fund split</t>
  </si>
  <si>
    <t>April</t>
  </si>
  <si>
    <t>IN</t>
  </si>
  <si>
    <t xml:space="preserve">May </t>
  </si>
  <si>
    <t>Employer Contributions</t>
  </si>
  <si>
    <t>June</t>
  </si>
  <si>
    <t>Member Contributions</t>
  </si>
  <si>
    <t>July</t>
  </si>
  <si>
    <t>Current liabilities</t>
  </si>
  <si>
    <t>Third Party Contributions</t>
  </si>
  <si>
    <t>August</t>
  </si>
  <si>
    <t>Relief at Source Payments</t>
  </si>
  <si>
    <t>September</t>
  </si>
  <si>
    <t>Transfers In</t>
  </si>
  <si>
    <t>October</t>
  </si>
  <si>
    <t>Capital Sums Borrowed</t>
  </si>
  <si>
    <t>November</t>
  </si>
  <si>
    <t>Loan repayments In (Capital Only)</t>
  </si>
  <si>
    <t>December</t>
  </si>
  <si>
    <t>OUT</t>
  </si>
  <si>
    <t>January</t>
  </si>
  <si>
    <t>Transfer Out</t>
  </si>
  <si>
    <t>February</t>
  </si>
  <si>
    <t>Lump Sum Payments</t>
  </si>
  <si>
    <t>March</t>
  </si>
  <si>
    <t>Lump Sum Death Payments</t>
  </si>
  <si>
    <t>Annuity Purchase</t>
  </si>
  <si>
    <t>Repayment of borrowing</t>
  </si>
  <si>
    <t>Other?</t>
  </si>
  <si>
    <t>submitted in 2023:</t>
  </si>
  <si>
    <t>Aggregate of payments</t>
  </si>
  <si>
    <t>Cash and Bank Information</t>
  </si>
  <si>
    <t>Scheme Value</t>
  </si>
  <si>
    <t>Total amount of all cash and bank balances at the beginning of the period</t>
  </si>
  <si>
    <t>£75741</t>
  </si>
  <si>
    <t>Total amount of all cash and bank balances at the end of the period</t>
  </si>
  <si>
    <t>£109633</t>
  </si>
  <si>
    <t>Total amount of interest credited to these accounts</t>
  </si>
  <si>
    <t>£160</t>
  </si>
  <si>
    <t>Arms Length Transactions</t>
  </si>
  <si>
    <t>Total cost or market value of any assets owned at the end of the period
Specify whether this amount is</t>
  </si>
  <si>
    <t>£1507447
Cost</t>
  </si>
  <si>
    <t>Nature of asset(s) acquired</t>
  </si>
  <si>
    <t>Unquoted shares</t>
  </si>
  <si>
    <t>Total cost of any assets acquired</t>
  </si>
  <si>
    <t>£82467</t>
  </si>
  <si>
    <t>Total amount of income from assets received</t>
  </si>
  <si>
    <t>£58917</t>
  </si>
  <si>
    <t>Specify the aggregate of payments to and from the scheme</t>
  </si>
  <si>
    <t>£0</t>
  </si>
  <si>
    <t>Scheme Administrator ID</t>
  </si>
  <si>
    <t>Scheme Administrator</t>
  </si>
  <si>
    <t>Address</t>
  </si>
  <si>
    <t>Hawa Investment Limited
Hawa Pension Fund
The Old Vicarage
Bournemouth
BH8 0EF
United Kingdom</t>
  </si>
  <si>
    <t>Email address</t>
  </si>
  <si>
    <t>cgeaves@elsongeaves.com</t>
  </si>
  <si>
    <t>Telephone number</t>
  </si>
  <si>
    <t>01202 581999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</si>
</sst>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[$£-809]#,##0.00"/>
    <numFmt numFmtId="168" formatCode="_-[$£-809]* #,##0.00_-;\-[$£-809]* #,##0.00_-;_-[$£-809]* &quot;-&quot;??_-;_-@"/>
    <numFmt numFmtId="169" formatCode="dd/mm/yyyy"/>
  </numFmts>
  <fonts count="15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theme="1"/>
      <name val="Calibri"/>
    </font>
    <font>
      <sz val="11.0"/>
      <color rgb="FFFF0000"/>
      <name val="Calibri"/>
    </font>
    <font>
      <b/>
      <sz val="11.0"/>
      <color theme="1"/>
      <name val="Calibri"/>
    </font>
    <font>
      <color theme="1"/>
      <name val="Calibri"/>
    </font>
    <font>
      <color theme="1"/>
      <name val="Arial"/>
    </font>
    <font>
      <color theme="1"/>
      <name val="Calibri"/>
      <scheme val="minor"/>
    </font>
    <font>
      <b/>
      <sz val="9.0"/>
      <color rgb="FF009966"/>
      <name val="Verdana"/>
    </font>
    <font>
      <sz val="8.0"/>
      <color theme="1"/>
      <name val="Verdana"/>
    </font>
    <font>
      <sz val="8.0"/>
      <color rgb="FF000000"/>
      <name val="Verdana"/>
    </font>
    <font>
      <b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3" fillId="0" fontId="3" numFmtId="0" xfId="0" applyAlignment="1" applyBorder="1" applyFont="1">
      <alignment horizontal="left"/>
    </xf>
    <xf borderId="4" fillId="0" fontId="3" numFmtId="165" xfId="0" applyAlignment="1" applyBorder="1" applyFont="1" applyNumberFormat="1">
      <alignment horizontal="center"/>
    </xf>
    <xf borderId="4" fillId="0" fontId="5" numFmtId="165" xfId="0" applyAlignment="1" applyBorder="1" applyFont="1" applyNumberFormat="1">
      <alignment horizontal="center" readingOrder="0"/>
    </xf>
    <xf borderId="4" fillId="0" fontId="3" numFmtId="165" xfId="0" applyAlignment="1" applyBorder="1" applyFont="1" applyNumberFormat="1">
      <alignment horizontal="center" readingOrder="0"/>
    </xf>
    <xf borderId="3" fillId="0" fontId="6" numFmtId="165" xfId="0" applyAlignment="1" applyBorder="1" applyFont="1" applyNumberFormat="1">
      <alignment horizontal="center"/>
    </xf>
    <xf borderId="3" fillId="2" fontId="6" numFmtId="166" xfId="0" applyAlignment="1" applyBorder="1" applyFill="1" applyFont="1" applyNumberFormat="1">
      <alignment horizontal="left"/>
    </xf>
    <xf borderId="4" fillId="0" fontId="5" numFmtId="166" xfId="0" applyAlignment="1" applyBorder="1" applyFont="1" applyNumberFormat="1">
      <alignment horizontal="center" readingOrder="0"/>
    </xf>
    <xf borderId="4" fillId="0" fontId="3" numFmtId="0" xfId="0" applyAlignment="1" applyBorder="1" applyFont="1">
      <alignment horizontal="left" shrinkToFit="0" vertical="bottom" wrapText="1"/>
    </xf>
    <xf borderId="4" fillId="0" fontId="5" numFmtId="165" xfId="0" applyAlignment="1" applyBorder="1" applyFont="1" applyNumberFormat="1">
      <alignment horizontal="center"/>
    </xf>
    <xf borderId="4" fillId="0" fontId="6" numFmtId="165" xfId="0" applyAlignment="1" applyBorder="1" applyFont="1" applyNumberFormat="1">
      <alignment horizontal="center"/>
    </xf>
    <xf borderId="4" fillId="0" fontId="3" numFmtId="0" xfId="0" applyAlignment="1" applyBorder="1" applyFont="1">
      <alignment horizontal="left" vertical="bottom"/>
    </xf>
    <xf borderId="4" fillId="0" fontId="6" numFmtId="165" xfId="0" applyAlignment="1" applyBorder="1" applyFont="1" applyNumberFormat="1">
      <alignment horizontal="center" readingOrder="0"/>
    </xf>
    <xf borderId="4" fillId="0" fontId="6" numFmtId="166" xfId="0" applyAlignment="1" applyBorder="1" applyFont="1" applyNumberFormat="1">
      <alignment horizontal="center" readingOrder="0"/>
    </xf>
    <xf borderId="4" fillId="0" fontId="6" numFmtId="166" xfId="0" applyAlignment="1" applyBorder="1" applyFont="1" applyNumberFormat="1">
      <alignment horizontal="center"/>
    </xf>
    <xf borderId="4" fillId="0" fontId="5" numFmtId="0" xfId="0" applyAlignment="1" applyBorder="1" applyFont="1">
      <alignment horizontal="left" vertical="bottom"/>
    </xf>
    <xf borderId="4" fillId="0" fontId="3" numFmtId="166" xfId="0" applyAlignment="1" applyBorder="1" applyFont="1" applyNumberFormat="1">
      <alignment horizontal="center"/>
    </xf>
    <xf borderId="0" fillId="0" fontId="4" numFmtId="0" xfId="0" applyAlignment="1" applyFont="1">
      <alignment horizontal="center"/>
    </xf>
    <xf borderId="5" fillId="0" fontId="3" numFmtId="166" xfId="0" applyAlignment="1" applyBorder="1" applyFont="1" applyNumberFormat="1">
      <alignment horizontal="center"/>
    </xf>
    <xf borderId="6" fillId="0" fontId="4" numFmtId="0" xfId="0" applyAlignment="1" applyBorder="1" applyFont="1">
      <alignment horizontal="center" shrinkToFit="0" wrapText="1"/>
    </xf>
    <xf borderId="7" fillId="0" fontId="4" numFmtId="165" xfId="0" applyAlignment="1" applyBorder="1" applyFont="1" applyNumberFormat="1">
      <alignment horizontal="center"/>
    </xf>
    <xf borderId="8" fillId="0" fontId="4" numFmtId="165" xfId="0" applyAlignment="1" applyBorder="1" applyFont="1" applyNumberFormat="1">
      <alignment horizontal="center"/>
    </xf>
    <xf borderId="9" fillId="0" fontId="4" numFmtId="0" xfId="0" applyAlignment="1" applyBorder="1" applyFont="1">
      <alignment horizontal="center" shrinkToFit="0" wrapText="1"/>
    </xf>
    <xf borderId="10" fillId="0" fontId="4" numFmtId="165" xfId="0" applyAlignment="1" applyBorder="1" applyFont="1" applyNumberFormat="1">
      <alignment horizontal="center"/>
    </xf>
    <xf borderId="3" fillId="0" fontId="4" numFmtId="165" xfId="0" applyAlignment="1" applyBorder="1" applyFont="1" applyNumberFormat="1">
      <alignment horizontal="center"/>
    </xf>
    <xf borderId="11" fillId="0" fontId="4" numFmtId="0" xfId="0" applyAlignment="1" applyBorder="1" applyFont="1">
      <alignment horizontal="center"/>
    </xf>
    <xf borderId="3" fillId="0" fontId="7" numFmtId="165" xfId="0" applyAlignment="1" applyBorder="1" applyFont="1" applyNumberFormat="1">
      <alignment horizontal="center"/>
    </xf>
    <xf borderId="12" fillId="0" fontId="7" numFmtId="165" xfId="0" applyAlignment="1" applyBorder="1" applyFont="1" applyNumberFormat="1">
      <alignment horizontal="center"/>
    </xf>
    <xf borderId="0" fillId="0" fontId="4" numFmtId="167" xfId="0" applyAlignment="1" applyFont="1" applyNumberFormat="1">
      <alignment horizontal="center"/>
    </xf>
    <xf borderId="13" fillId="0" fontId="4" numFmtId="0" xfId="0" applyAlignment="1" applyBorder="1" applyFont="1">
      <alignment horizontal="center"/>
    </xf>
    <xf borderId="14" fillId="0" fontId="4" numFmtId="165" xfId="0" applyAlignment="1" applyBorder="1" applyFont="1" applyNumberFormat="1">
      <alignment horizontal="center"/>
    </xf>
    <xf borderId="1" fillId="0" fontId="4" numFmtId="165" xfId="0" applyAlignment="1" applyBorder="1" applyFont="1" applyNumberFormat="1">
      <alignment horizontal="center"/>
    </xf>
    <xf borderId="0" fillId="0" fontId="3" numFmtId="164" xfId="0" applyFont="1" applyNumberFormat="1"/>
    <xf borderId="0" fillId="0" fontId="4" numFmtId="0" xfId="0" applyAlignment="1" applyFont="1">
      <alignment shrinkToFit="0" wrapText="1"/>
    </xf>
    <xf borderId="0" fillId="0" fontId="8" numFmtId="0" xfId="0" applyFont="1"/>
    <xf borderId="0" fillId="0" fontId="8" numFmtId="0" xfId="0" applyAlignment="1" applyFont="1">
      <alignment horizontal="left"/>
    </xf>
    <xf borderId="0" fillId="0" fontId="3" numFmtId="0" xfId="0" applyAlignment="1" applyFont="1">
      <alignment horizontal="left" shrinkToFit="0" wrapText="0"/>
    </xf>
    <xf borderId="0" fillId="0" fontId="3" numFmtId="10" xfId="0" applyAlignment="1" applyFont="1" applyNumberFormat="1">
      <alignment horizontal="center"/>
    </xf>
    <xf borderId="0" fillId="0" fontId="4" numFmtId="168" xfId="0" applyAlignment="1" applyFont="1" applyNumberFormat="1">
      <alignment readingOrder="0"/>
    </xf>
    <xf borderId="0" fillId="0" fontId="3" numFmtId="168" xfId="0" applyFont="1" applyNumberFormat="1"/>
    <xf borderId="0" fillId="0" fontId="8" numFmtId="165" xfId="0" applyFont="1" applyNumberFormat="1"/>
    <xf borderId="0" fillId="0" fontId="8" numFmtId="3" xfId="0" applyFont="1" applyNumberFormat="1"/>
    <xf borderId="0" fillId="0" fontId="3" numFmtId="165" xfId="0" applyAlignment="1" applyFont="1" applyNumberFormat="1">
      <alignment horizontal="center"/>
    </xf>
    <xf borderId="0" fillId="0" fontId="7" numFmtId="168" xfId="0" applyAlignment="1" applyFont="1" applyNumberFormat="1">
      <alignment readingOrder="0"/>
    </xf>
    <xf borderId="0" fillId="0" fontId="3" numFmtId="0" xfId="0" applyFont="1"/>
    <xf borderId="4" fillId="0" fontId="6" numFmtId="0" xfId="0" applyAlignment="1" applyBorder="1" applyFont="1">
      <alignment horizontal="left" vertical="bottom"/>
    </xf>
    <xf borderId="0" fillId="0" fontId="9" numFmtId="0" xfId="0" applyAlignment="1" applyFont="1">
      <alignment horizontal="right" vertical="bottom"/>
    </xf>
    <xf borderId="0" fillId="0" fontId="4" numFmtId="168" xfId="0" applyFont="1" applyNumberFormat="1"/>
    <xf borderId="15" fillId="0" fontId="3" numFmtId="165" xfId="0" applyAlignment="1" applyBorder="1" applyFont="1" applyNumberFormat="1">
      <alignment horizontal="center"/>
    </xf>
    <xf borderId="0" fillId="0" fontId="10" numFmtId="0" xfId="0" applyAlignment="1" applyFont="1">
      <alignment readingOrder="0"/>
    </xf>
    <xf borderId="0" fillId="0" fontId="11" numFmtId="0" xfId="0" applyAlignment="1" applyFont="1">
      <alignment readingOrder="0"/>
    </xf>
    <xf borderId="16" fillId="0" fontId="3" numFmtId="165" xfId="0" applyAlignment="1" applyBorder="1" applyFont="1" applyNumberFormat="1">
      <alignment horizontal="center"/>
    </xf>
    <xf borderId="0" fillId="2" fontId="12" numFmtId="0" xfId="0" applyAlignment="1" applyFont="1">
      <alignment readingOrder="0"/>
    </xf>
    <xf borderId="0" fillId="2" fontId="12" numFmtId="4" xfId="0" applyFont="1" applyNumberFormat="1"/>
    <xf borderId="0" fillId="2" fontId="12" numFmtId="4" xfId="0" applyAlignment="1" applyFont="1" applyNumberFormat="1">
      <alignment readingOrder="0"/>
    </xf>
    <xf borderId="0" fillId="0" fontId="9" numFmtId="4" xfId="0" applyAlignment="1" applyFont="1" applyNumberFormat="1">
      <alignment horizontal="right" vertical="bottom"/>
    </xf>
    <xf borderId="0" fillId="0" fontId="9" numFmtId="169" xfId="0" applyAlignment="1" applyFont="1" applyNumberFormat="1">
      <alignment horizontal="right" vertical="bottom"/>
    </xf>
    <xf borderId="0" fillId="2" fontId="12" numFmtId="0" xfId="0" applyFont="1"/>
    <xf borderId="0" fillId="2" fontId="13" numFmtId="0" xfId="0" applyFont="1"/>
    <xf borderId="0" fillId="0" fontId="8" numFmtId="167" xfId="0" applyFont="1" applyNumberFormat="1"/>
    <xf borderId="0" fillId="2" fontId="11" numFmtId="0" xfId="0" applyAlignment="1" applyFont="1">
      <alignment readingOrder="0"/>
    </xf>
    <xf borderId="0" fillId="2" fontId="13" numFmtId="0" xfId="0" applyAlignment="1" applyFont="1">
      <alignment readingOrder="0"/>
    </xf>
    <xf borderId="0" fillId="2" fontId="13" numFmtId="0" xfId="0" applyAlignment="1" applyFont="1">
      <alignment readingOrder="0" vertical="top"/>
    </xf>
    <xf borderId="0" fillId="2" fontId="13" numFmtId="0" xfId="0" applyFont="1"/>
    <xf borderId="0" fillId="0" fontId="14" numFmtId="0" xfId="0" applyFont="1"/>
    <xf borderId="0" fillId="0" fontId="14" numFmtId="167" xfId="0" applyFont="1" applyNumberFormat="1"/>
    <xf borderId="0" fillId="2" fontId="12" numFmtId="0" xfId="0" applyFont="1"/>
    <xf borderId="0" fillId="2" fontId="12" numFmtId="0" xfId="0" applyAlignment="1" applyFont="1">
      <alignment readingOrder="0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4.57"/>
    <col customWidth="1" min="3" max="3" width="19.14"/>
    <col customWidth="1" min="4" max="4" width="11.0"/>
    <col customWidth="1" min="5" max="5" width="18.86"/>
    <col customWidth="1" min="6" max="6" width="13.71"/>
    <col customWidth="1" min="7" max="7" width="16.86"/>
    <col customWidth="1" min="8" max="8" width="11.57"/>
    <col customWidth="1" min="9" max="9" width="12.71"/>
    <col customWidth="1" min="10" max="10" width="11.0"/>
    <col customWidth="1" min="11" max="11" width="15.0"/>
    <col customWidth="1" min="12" max="12" width="12.14"/>
  </cols>
  <sheetData>
    <row r="1">
      <c r="A1" s="1" t="s">
        <v>0</v>
      </c>
      <c r="B1" s="2">
        <v>45382.0</v>
      </c>
      <c r="C1" s="3" t="s">
        <v>1</v>
      </c>
      <c r="D1" s="3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</row>
    <row r="2">
      <c r="A2" s="5" t="s">
        <v>8</v>
      </c>
      <c r="B2" s="6" t="s">
        <v>9</v>
      </c>
      <c r="C2" s="7" t="s">
        <v>10</v>
      </c>
      <c r="D2" s="8" t="s">
        <v>11</v>
      </c>
      <c r="E2" s="9">
        <v>85538.0</v>
      </c>
      <c r="F2" s="10">
        <v>109633.0</v>
      </c>
      <c r="G2" s="11"/>
      <c r="H2" s="12"/>
      <c r="I2" s="13">
        <v>1067.0</v>
      </c>
    </row>
    <row r="3">
      <c r="A3" s="5" t="s">
        <v>12</v>
      </c>
      <c r="B3" s="6" t="s">
        <v>13</v>
      </c>
      <c r="C3" s="14" t="s">
        <v>14</v>
      </c>
      <c r="D3" s="8" t="s">
        <v>11</v>
      </c>
      <c r="E3" s="15">
        <v>829280.0</v>
      </c>
      <c r="F3" s="8">
        <v>829280.0</v>
      </c>
      <c r="G3" s="16"/>
      <c r="H3" s="16"/>
      <c r="I3" s="13">
        <v>63238.0</v>
      </c>
    </row>
    <row r="4">
      <c r="A4" s="5" t="s">
        <v>15</v>
      </c>
      <c r="B4" s="6" t="s">
        <v>16</v>
      </c>
      <c r="C4" s="17" t="s">
        <v>17</v>
      </c>
      <c r="D4" s="8" t="s">
        <v>18</v>
      </c>
      <c r="E4" s="18">
        <v>211699.0</v>
      </c>
      <c r="F4" s="10">
        <v>247700.0</v>
      </c>
      <c r="G4" s="16"/>
      <c r="H4" s="8">
        <f>F4-E4</f>
        <v>36001</v>
      </c>
      <c r="I4" s="19">
        <v>23123.0</v>
      </c>
    </row>
    <row r="5">
      <c r="A5" s="5" t="s">
        <v>19</v>
      </c>
      <c r="B5" s="6" t="s">
        <v>20</v>
      </c>
      <c r="C5" s="17" t="s">
        <v>21</v>
      </c>
      <c r="D5" s="8"/>
      <c r="E5" s="9">
        <v>51552.0</v>
      </c>
      <c r="F5" s="10">
        <v>25275.0</v>
      </c>
      <c r="G5" s="16"/>
      <c r="H5" s="16"/>
      <c r="I5" s="20"/>
    </row>
    <row r="6">
      <c r="A6" s="5"/>
      <c r="B6" s="6"/>
      <c r="C6" s="21" t="s">
        <v>22</v>
      </c>
      <c r="D6" s="16"/>
      <c r="E6" s="9">
        <v>403361.0</v>
      </c>
      <c r="F6" s="10">
        <v>317567.0</v>
      </c>
      <c r="G6" s="9">
        <v>85794.0</v>
      </c>
      <c r="H6" s="8"/>
      <c r="I6" s="22"/>
      <c r="J6" s="8">
        <v>235100.0</v>
      </c>
    </row>
    <row r="7">
      <c r="A7" s="5"/>
      <c r="B7" s="23"/>
      <c r="C7" s="7" t="s">
        <v>23</v>
      </c>
      <c r="D7" s="8" t="s">
        <v>11</v>
      </c>
      <c r="E7" s="18">
        <v>104202.0</v>
      </c>
      <c r="F7" s="10">
        <v>112900.0</v>
      </c>
      <c r="G7" s="16"/>
      <c r="H7" s="8"/>
      <c r="I7" s="24">
        <v>0.0</v>
      </c>
    </row>
    <row r="8">
      <c r="A8" s="5"/>
      <c r="B8" s="6"/>
      <c r="C8" s="25" t="s">
        <v>24</v>
      </c>
      <c r="D8" s="26"/>
      <c r="E8" s="26">
        <f t="shared" ref="E8:F8" si="1">E4</f>
        <v>211699</v>
      </c>
      <c r="F8" s="26">
        <f t="shared" si="1"/>
        <v>247700</v>
      </c>
      <c r="G8" s="27"/>
      <c r="H8" s="27"/>
      <c r="I8" s="27" t="str">
        <f t="shared" ref="I8:I9" si="3">I5</f>
        <v/>
      </c>
    </row>
    <row r="9">
      <c r="A9" s="5"/>
      <c r="B9" s="6"/>
      <c r="C9" s="28" t="s">
        <v>25</v>
      </c>
      <c r="D9" s="29"/>
      <c r="E9" s="29">
        <f t="shared" ref="E9:F9" si="2">E3+E5+E6+E7</f>
        <v>1388395</v>
      </c>
      <c r="F9" s="29">
        <f t="shared" si="2"/>
        <v>1285022</v>
      </c>
      <c r="G9" s="30"/>
      <c r="H9" s="30"/>
      <c r="I9" s="30" t="str">
        <f t="shared" si="3"/>
        <v/>
      </c>
    </row>
    <row r="10">
      <c r="A10" s="5" t="s">
        <v>26</v>
      </c>
      <c r="B10" s="6"/>
      <c r="C10" s="31" t="s">
        <v>27</v>
      </c>
      <c r="D10" s="32" t="str">
        <f t="shared" ref="D10:I10" si="4">D2</f>
        <v>N</v>
      </c>
      <c r="E10" s="32">
        <f t="shared" si="4"/>
        <v>85538</v>
      </c>
      <c r="F10" s="32">
        <f t="shared" si="4"/>
        <v>109633</v>
      </c>
      <c r="G10" s="33" t="str">
        <f t="shared" si="4"/>
        <v/>
      </c>
      <c r="H10" s="33" t="str">
        <f t="shared" si="4"/>
        <v/>
      </c>
      <c r="I10" s="33">
        <f t="shared" si="4"/>
        <v>1067</v>
      </c>
    </row>
    <row r="11">
      <c r="A11" s="5" t="s">
        <v>26</v>
      </c>
      <c r="B11" s="34"/>
      <c r="C11" s="35" t="s">
        <v>28</v>
      </c>
      <c r="D11" s="36"/>
      <c r="E11" s="37">
        <f t="shared" ref="E11:H11" si="5">SUM(E8:E10)</f>
        <v>1685632</v>
      </c>
      <c r="F11" s="37">
        <f t="shared" si="5"/>
        <v>1642355</v>
      </c>
      <c r="G11" s="37">
        <f t="shared" si="5"/>
        <v>0</v>
      </c>
      <c r="H11" s="37">
        <f t="shared" si="5"/>
        <v>0</v>
      </c>
      <c r="I11" s="37">
        <f>SUM(I8:I9)</f>
        <v>0</v>
      </c>
    </row>
    <row r="12">
      <c r="A12" s="5" t="s">
        <v>29</v>
      </c>
      <c r="B12" s="34"/>
      <c r="J12" s="38"/>
    </row>
    <row r="13">
      <c r="A13" s="5" t="s">
        <v>30</v>
      </c>
      <c r="B13" s="6"/>
      <c r="C13" s="39"/>
      <c r="D13" s="40" t="s">
        <v>31</v>
      </c>
      <c r="E13" s="41" t="s">
        <v>32</v>
      </c>
      <c r="F13" s="42"/>
    </row>
    <row r="14">
      <c r="A14" s="5" t="s">
        <v>33</v>
      </c>
      <c r="B14" s="43"/>
      <c r="C14" s="40" t="s">
        <v>34</v>
      </c>
      <c r="D14" s="44">
        <v>-5022.0</v>
      </c>
      <c r="E14" s="45"/>
      <c r="F14" s="46"/>
      <c r="G14" s="47"/>
      <c r="H14" s="40"/>
    </row>
    <row r="15">
      <c r="A15" s="5" t="s">
        <v>35</v>
      </c>
      <c r="B15" s="48"/>
      <c r="C15" s="40" t="s">
        <v>36</v>
      </c>
      <c r="D15" s="49">
        <v>-3000.0</v>
      </c>
      <c r="E15" s="45"/>
      <c r="G15" s="47"/>
      <c r="H15" s="40"/>
    </row>
    <row r="16">
      <c r="A16" s="50" t="s">
        <v>37</v>
      </c>
      <c r="B16" s="48">
        <v>0.0</v>
      </c>
      <c r="C16" s="40" t="s">
        <v>38</v>
      </c>
      <c r="D16" s="45"/>
      <c r="E16" s="45"/>
    </row>
    <row r="17">
      <c r="A17" s="50" t="s">
        <v>39</v>
      </c>
      <c r="B17" s="48">
        <v>0.0</v>
      </c>
      <c r="C17" s="40" t="s">
        <v>40</v>
      </c>
      <c r="D17" s="45"/>
      <c r="E17" s="45"/>
      <c r="F17" s="21" t="s">
        <v>41</v>
      </c>
      <c r="G17" s="15" t="s">
        <v>11</v>
      </c>
      <c r="H17" s="9">
        <v>-3807.0</v>
      </c>
      <c r="I17" s="9">
        <v>-5270.0</v>
      </c>
    </row>
    <row r="18">
      <c r="A18" s="50" t="s">
        <v>42</v>
      </c>
      <c r="B18" s="48">
        <v>0.0</v>
      </c>
      <c r="C18" s="40" t="s">
        <v>43</v>
      </c>
      <c r="D18" s="45"/>
      <c r="E18" s="45"/>
      <c r="F18" s="51"/>
      <c r="G18" s="16"/>
      <c r="H18" s="16"/>
      <c r="I18" s="16"/>
    </row>
    <row r="19">
      <c r="A19" s="50" t="s">
        <v>44</v>
      </c>
      <c r="B19" s="48">
        <v>0.0</v>
      </c>
      <c r="C19" s="40" t="s">
        <v>45</v>
      </c>
      <c r="D19" s="45"/>
      <c r="E19" s="45"/>
    </row>
    <row r="20">
      <c r="A20" s="50" t="s">
        <v>46</v>
      </c>
      <c r="B20" s="48">
        <v>0.0</v>
      </c>
      <c r="C20" s="40" t="s">
        <v>47</v>
      </c>
      <c r="D20" s="45"/>
      <c r="E20" s="52"/>
      <c r="F20" s="52"/>
    </row>
    <row r="21" ht="15.75" customHeight="1">
      <c r="A21" s="50" t="s">
        <v>48</v>
      </c>
      <c r="B21" s="48">
        <v>0.0</v>
      </c>
      <c r="C21" s="40" t="s">
        <v>49</v>
      </c>
      <c r="D21" s="45"/>
      <c r="E21" s="45"/>
    </row>
    <row r="22" ht="15.75" customHeight="1">
      <c r="A22" s="50" t="s">
        <v>50</v>
      </c>
      <c r="B22" s="48">
        <f>H4</f>
        <v>36001</v>
      </c>
      <c r="C22" s="40" t="s">
        <v>51</v>
      </c>
      <c r="D22" s="45"/>
      <c r="E22" s="45"/>
    </row>
    <row r="23" ht="15.75" customHeight="1">
      <c r="A23" s="5" t="s">
        <v>52</v>
      </c>
      <c r="B23" s="48"/>
      <c r="C23" s="40" t="s">
        <v>53</v>
      </c>
      <c r="D23" s="45"/>
      <c r="E23" s="45"/>
    </row>
    <row r="24" ht="15.75" customHeight="1">
      <c r="A24" s="50" t="s">
        <v>54</v>
      </c>
      <c r="B24" s="48">
        <v>0.0</v>
      </c>
      <c r="C24" s="40" t="s">
        <v>55</v>
      </c>
      <c r="D24" s="45"/>
      <c r="E24" s="45"/>
    </row>
    <row r="25" ht="15.75" customHeight="1">
      <c r="A25" s="50" t="s">
        <v>56</v>
      </c>
      <c r="B25" s="48">
        <v>0.0</v>
      </c>
      <c r="C25" s="40" t="s">
        <v>57</v>
      </c>
      <c r="D25" s="45"/>
      <c r="E25" s="45"/>
    </row>
    <row r="26" ht="15.75" customHeight="1">
      <c r="A26" s="50" t="s">
        <v>58</v>
      </c>
      <c r="B26" s="48">
        <v>0.0</v>
      </c>
      <c r="C26" s="40" t="s">
        <v>34</v>
      </c>
      <c r="D26" s="52"/>
      <c r="E26" s="52"/>
      <c r="F26" s="52"/>
    </row>
    <row r="27" ht="15.75" customHeight="1">
      <c r="A27" s="50" t="s">
        <v>59</v>
      </c>
      <c r="B27" s="48">
        <v>0.0</v>
      </c>
      <c r="D27" s="53">
        <f>-SUM(D14:D26)</f>
        <v>8022</v>
      </c>
      <c r="E27" s="53">
        <f t="shared" ref="E27:F27" si="6">SUM(E14:E26)</f>
        <v>0</v>
      </c>
      <c r="F27" s="53">
        <f t="shared" si="6"/>
        <v>0</v>
      </c>
      <c r="I27" s="47"/>
    </row>
    <row r="28" ht="15.75" customHeight="1">
      <c r="A28" s="50" t="s">
        <v>60</v>
      </c>
      <c r="B28" s="48">
        <v>0.0</v>
      </c>
      <c r="I28" s="54"/>
    </row>
    <row r="29" ht="15.75" customHeight="1">
      <c r="A29" s="50" t="s">
        <v>61</v>
      </c>
      <c r="B29" s="54">
        <f>D27</f>
        <v>8022</v>
      </c>
      <c r="C29" s="55" t="s">
        <v>62</v>
      </c>
    </row>
    <row r="30" ht="15.75" customHeight="1">
      <c r="A30" s="40" t="s">
        <v>63</v>
      </c>
      <c r="B30" s="48">
        <f>SUM(B16:B29)</f>
        <v>44023</v>
      </c>
      <c r="C30" s="56" t="s">
        <v>64</v>
      </c>
    </row>
    <row r="31" ht="15.75" customHeight="1">
      <c r="A31" s="40" t="s">
        <v>65</v>
      </c>
      <c r="B31" s="57">
        <f>E11</f>
        <v>1685632</v>
      </c>
      <c r="C31" s="58" t="s">
        <v>66</v>
      </c>
      <c r="D31" s="59"/>
      <c r="E31" s="60" t="s">
        <v>67</v>
      </c>
      <c r="F31" s="61"/>
    </row>
    <row r="32" ht="15.75" customHeight="1">
      <c r="C32" s="58" t="s">
        <v>68</v>
      </c>
      <c r="D32" s="59"/>
      <c r="E32" s="60" t="s">
        <v>69</v>
      </c>
      <c r="F32" s="61"/>
      <c r="G32" s="62"/>
    </row>
    <row r="33" ht="15.75" customHeight="1">
      <c r="B33" s="62"/>
      <c r="C33" s="58" t="s">
        <v>70</v>
      </c>
      <c r="D33" s="63"/>
      <c r="E33" s="58" t="s">
        <v>71</v>
      </c>
      <c r="F33" s="61"/>
      <c r="G33" s="62"/>
    </row>
    <row r="34" ht="15.75" customHeight="1">
      <c r="C34" s="64"/>
      <c r="D34" s="52"/>
      <c r="E34" s="52"/>
      <c r="F34" s="61"/>
      <c r="G34" s="62"/>
    </row>
    <row r="35" ht="15.75" customHeight="1">
      <c r="B35" s="65"/>
      <c r="C35" s="66" t="s">
        <v>72</v>
      </c>
      <c r="D35" s="52"/>
      <c r="E35" s="52"/>
      <c r="F35" s="61"/>
    </row>
    <row r="36">
      <c r="B36" s="65"/>
      <c r="C36" s="67" t="s">
        <v>73</v>
      </c>
      <c r="D36" s="64"/>
      <c r="E36" s="67" t="s">
        <v>74</v>
      </c>
      <c r="F36" s="61"/>
      <c r="G36" s="62"/>
    </row>
    <row r="37" ht="15.75" customHeight="1">
      <c r="B37" s="62"/>
      <c r="C37" s="68" t="s">
        <v>75</v>
      </c>
      <c r="D37" s="64"/>
      <c r="E37" s="67" t="s">
        <v>76</v>
      </c>
      <c r="F37" s="61"/>
      <c r="G37" s="62"/>
    </row>
    <row r="38" ht="15.75" customHeight="1">
      <c r="C38" s="67" t="s">
        <v>77</v>
      </c>
      <c r="D38" s="69"/>
      <c r="E38" s="67" t="s">
        <v>78</v>
      </c>
    </row>
    <row r="39" ht="15.75" customHeight="1">
      <c r="B39" s="65"/>
      <c r="C39" s="67" t="s">
        <v>79</v>
      </c>
      <c r="D39" s="69"/>
      <c r="E39" s="67" t="s">
        <v>80</v>
      </c>
    </row>
    <row r="40" ht="15.75" customHeight="1">
      <c r="A40" s="70"/>
      <c r="B40" s="71"/>
    </row>
    <row r="41" ht="15.75" customHeight="1">
      <c r="C41" s="66" t="s">
        <v>81</v>
      </c>
      <c r="D41" s="72"/>
      <c r="E41" s="58" t="s">
        <v>82</v>
      </c>
    </row>
    <row r="42" ht="15.75" customHeight="1"/>
    <row r="43" ht="15.75" customHeight="1">
      <c r="C43" s="58" t="s">
        <v>83</v>
      </c>
      <c r="D43" s="72"/>
      <c r="E43" s="58" t="s">
        <v>20</v>
      </c>
    </row>
    <row r="44" ht="15.75" customHeight="1">
      <c r="C44" s="58" t="s">
        <v>84</v>
      </c>
      <c r="D44" s="72"/>
      <c r="E44" s="58" t="s">
        <v>16</v>
      </c>
    </row>
    <row r="45">
      <c r="C45" s="73" t="s">
        <v>85</v>
      </c>
      <c r="D45" s="72"/>
      <c r="E45" s="58" t="s">
        <v>86</v>
      </c>
    </row>
    <row r="46" ht="15.75" customHeight="1">
      <c r="C46" s="58" t="s">
        <v>87</v>
      </c>
      <c r="D46" s="72"/>
      <c r="E46" s="58" t="s">
        <v>88</v>
      </c>
    </row>
    <row r="47" ht="15.75" customHeight="1">
      <c r="C47" s="58" t="s">
        <v>89</v>
      </c>
      <c r="D47" s="72"/>
      <c r="E47" s="58" t="s">
        <v>90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