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Ii33Y79+kYUFjyy6dWKKiHVBNbUtuZJMen90zXdwfJw="/>
    </ext>
  </extLst>
</workbook>
</file>

<file path=xl/sharedStrings.xml><?xml version="1.0" encoding="utf-8"?>
<sst xmlns="http://schemas.openxmlformats.org/spreadsheetml/2006/main" count="185" uniqueCount="127">
  <si>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</si>
  <si>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</si>
  <si>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</si>
  <si>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</si>
  <si>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</si>
  <si>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</si>
  <si>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</si>
  <si>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</si>
  <si>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</si>
  <si>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</si>
  <si>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</si>
  <si>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MGI 1 Retirement Scheme</t>
  </si>
  <si>
    <t xml:space="preserve">cash at bank </t>
  </si>
  <si>
    <t>PSTR</t>
  </si>
  <si>
    <t>00813541RJ</t>
  </si>
  <si>
    <t>Principle Employer / Admin</t>
  </si>
  <si>
    <t>RSA</t>
  </si>
  <si>
    <t>Elliot James Property Limited – Preference</t>
  </si>
  <si>
    <t>y</t>
  </si>
  <si>
    <t>Admin ID:</t>
  </si>
  <si>
    <t>Mysticfish Limited – Preference</t>
  </si>
  <si>
    <t>GG</t>
  </si>
  <si>
    <t>CRE</t>
  </si>
  <si>
    <t>Pass</t>
  </si>
  <si>
    <t>CMF</t>
  </si>
  <si>
    <t>Transfers in</t>
  </si>
  <si>
    <t>Contributions</t>
  </si>
  <si>
    <t>Total contributions &amp; transfers:</t>
  </si>
  <si>
    <t xml:space="preserve">Connected </t>
  </si>
  <si>
    <t>% fund split</t>
  </si>
  <si>
    <t xml:space="preserve">UnConnected </t>
  </si>
  <si>
    <t>IN</t>
  </si>
  <si>
    <t>Cash total</t>
  </si>
  <si>
    <t>Employer Contributions</t>
  </si>
  <si>
    <t>Totals</t>
  </si>
  <si>
    <t>Member Contributions</t>
  </si>
  <si>
    <t>Third Party Contributions</t>
  </si>
  <si>
    <t>Fees</t>
  </si>
  <si>
    <t>Loan repayment</t>
  </si>
  <si>
    <t>Relief at Source Payments</t>
  </si>
  <si>
    <t>April</t>
  </si>
  <si>
    <t>Transfers In</t>
  </si>
  <si>
    <t xml:space="preserve">May </t>
  </si>
  <si>
    <t>Capital Sums Borrowed</t>
  </si>
  <si>
    <t>June</t>
  </si>
  <si>
    <t>Loan repayments In (Capital Only)</t>
  </si>
  <si>
    <t>July</t>
  </si>
  <si>
    <t>OUT</t>
  </si>
  <si>
    <t>August</t>
  </si>
  <si>
    <t>Transfer Out</t>
  </si>
  <si>
    <t>September</t>
  </si>
  <si>
    <t>Lump Sum Payments</t>
  </si>
  <si>
    <t>October</t>
  </si>
  <si>
    <t>Lump Sum Death Payments</t>
  </si>
  <si>
    <t>November</t>
  </si>
  <si>
    <t>Annuity Purchase</t>
  </si>
  <si>
    <t>December</t>
  </si>
  <si>
    <t>Repayment of borrowing</t>
  </si>
  <si>
    <t>January</t>
  </si>
  <si>
    <t>Other?</t>
  </si>
  <si>
    <t>February</t>
  </si>
  <si>
    <t>Aggregate of payments</t>
  </si>
  <si>
    <t>March</t>
  </si>
  <si>
    <t>Scheme Value</t>
  </si>
  <si>
    <t>000074MGI1RETIREMENT</t>
  </si>
  <si>
    <t>VIR11223320012870</t>
  </si>
  <si>
    <t>GBP</t>
  </si>
  <si>
    <t>WDG</t>
  </si>
  <si>
    <t>20012870 INV-8335 DR</t>
  </si>
  <si>
    <t>20012870 INV-8496 DR</t>
  </si>
  <si>
    <t>20012870 JANFEE438 DR</t>
  </si>
  <si>
    <t>000367919A</t>
  </si>
  <si>
    <t>Transfer out Martin Webb</t>
  </si>
  <si>
    <t>17.01.2023</t>
  </si>
  <si>
    <t xml:space="preserve">Gina </t>
  </si>
  <si>
    <t>Kevan Hampton</t>
  </si>
  <si>
    <t>Hargreaves Lansdown</t>
  </si>
  <si>
    <t xml:space="preserve">Transfer out </t>
  </si>
  <si>
    <t>Privat3 RSA</t>
  </si>
  <si>
    <t>24.03.2023</t>
  </si>
  <si>
    <t xml:space="preserve">P Everest </t>
  </si>
  <si>
    <t>J.K.Pietruszka</t>
  </si>
  <si>
    <t>IFA Fee INV 566</t>
  </si>
  <si>
    <t>08.11.2023</t>
  </si>
  <si>
    <t xml:space="preserve">Peter Everest </t>
  </si>
  <si>
    <t>INV 599 Jan Invest</t>
  </si>
  <si>
    <t>20.11.2023</t>
  </si>
  <si>
    <t xml:space="preserve">ICO </t>
  </si>
  <si>
    <t>ZB251791</t>
  </si>
  <si>
    <t>07.12.2023</t>
  </si>
  <si>
    <t>The Practitioners Partnership LP</t>
  </si>
  <si>
    <t>INV-003348 Annual Admin</t>
  </si>
  <si>
    <t>30.01.2024</t>
  </si>
  <si>
    <t>Gina</t>
  </si>
  <si>
    <t>INV 620 Jan IFA Fee</t>
  </si>
  <si>
    <t>AIB Balance transferred on 05 Dec 2022</t>
  </si>
  <si>
    <t xml:space="preserve">Transfer Out Kevan Hampton </t>
  </si>
  <si>
    <t>25/03/2022</t>
  </si>
  <si>
    <t>20012870 JANFEE500 DR</t>
  </si>
  <si>
    <t xml:space="preserve">JAN IFA Fee 566 Peter Everest </t>
  </si>
  <si>
    <t>000436608A</t>
  </si>
  <si>
    <t>PCLS Martin Webb</t>
  </si>
  <si>
    <t xml:space="preserve">JAN IFA Fee 599 Peter Everest </t>
  </si>
  <si>
    <t>20/09/2022</t>
  </si>
  <si>
    <t>20012870 JANFEE533 DR</t>
  </si>
  <si>
    <t>ICO</t>
  </si>
  <si>
    <t>000443983A</t>
  </si>
  <si>
    <t>Transfer out Anne Houlton</t>
  </si>
  <si>
    <t xml:space="preserve">Annual Admin INV3348 M Webb, P Everest, J Thompson
</t>
  </si>
  <si>
    <t>17/10/2022</t>
  </si>
  <si>
    <t>20012870 ICO DR</t>
  </si>
  <si>
    <t>23/11/2022</t>
  </si>
  <si>
    <t>20012870 JANFEE546 DR</t>
  </si>
  <si>
    <t>Jan IFA Fee 620 Peter Everest</t>
  </si>
  <si>
    <t>28/11/2022</t>
  </si>
  <si>
    <t>20012870 ADMIN FEE DR</t>
  </si>
  <si>
    <t>Balance</t>
  </si>
  <si>
    <t>31/08/2021</t>
  </si>
  <si>
    <t>20012870 TPR RETUR DR</t>
  </si>
  <si>
    <t>27/09/2021</t>
  </si>
  <si>
    <t>20012870 JANFEE475 DR</t>
  </si>
  <si>
    <t>26/11/2021</t>
  </si>
  <si>
    <t>000401920A</t>
  </si>
  <si>
    <t>Annual Administration Fee</t>
  </si>
  <si>
    <t>18/01/2022</t>
  </si>
  <si>
    <t>000407406A</t>
  </si>
  <si>
    <t>Transfer out Stephen Houlton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</si>
</sst>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[$£]#,##0.00"/>
    <numFmt numFmtId="173" formatCode="d/m/yyyy"/>
    <numFmt numFmtId="174" formatCode="mm/dd/yyyy"/>
    <numFmt numFmtId="175" formatCode="dd-mm-yy"/>
    <numFmt numFmtId="176" formatCode="m/d/yyyy"/>
  </numFmts>
  <fonts count="12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666666"/>
      <name val="Calibri"/>
    </font>
    <font>
      <sz val="11.0"/>
      <color rgb="FFFF0000"/>
      <name val="Calibri"/>
    </font>
    <font>
      <color rgb="FF999999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8" numFmtId="165" xfId="0" applyAlignment="1" applyBorder="1" applyFont="1" applyNumberForma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2" fillId="0" fontId="6" numFmtId="0" xfId="0" applyAlignment="1" applyBorder="1" applyFon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readingOrder="0" vertical="bottom"/>
    </xf>
    <xf borderId="2" fillId="0" fontId="7" numFmtId="165" xfId="0" applyAlignment="1" applyBorder="1" applyFont="1" applyNumberFormat="1">
      <alignment horizontal="center" vertical="bottom"/>
    </xf>
    <xf borderId="2" fillId="0" fontId="8" numFmtId="165" xfId="0" applyAlignment="1" applyBorder="1" applyFont="1" applyNumberFormat="1">
      <alignment horizontal="center" vertical="bottom"/>
    </xf>
    <xf borderId="2" fillId="0" fontId="6" numFmtId="167" xfId="0" applyAlignment="1" applyBorder="1" applyFont="1" applyNumberForma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3" fillId="0" fontId="5" numFmtId="0" xfId="0" applyAlignment="1" applyBorder="1" applyFont="1">
      <alignment horizontal="center" shrinkToFit="0" vertical="bottom" wrapText="1"/>
    </xf>
    <xf borderId="3" fillId="0" fontId="6" numFmtId="165" xfId="0" applyAlignment="1" applyBorder="1" applyFont="1" applyNumberFormat="1">
      <alignment horizontal="center" vertical="bottom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2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6" numFmtId="172" xfId="0" applyAlignment="1" applyFont="1" applyNumberForma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9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3" xfId="0" applyAlignment="1" applyFont="1" applyNumberFormat="1">
      <alignment horizontal="right" vertical="bottom"/>
    </xf>
    <xf borderId="0" fillId="0" fontId="4" numFmtId="11" xfId="0" applyAlignment="1" applyFont="1" applyNumberFormat="1">
      <alignment horizontal="right" vertical="bottom"/>
    </xf>
    <xf borderId="0" fillId="0" fontId="3" numFmtId="174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6" numFmtId="174" xfId="0" applyAlignment="1" applyBorder="1" applyFont="1" applyNumberFormat="1">
      <alignment vertical="bottom"/>
    </xf>
    <xf borderId="4" fillId="0" fontId="6" numFmtId="174" xfId="0" applyAlignment="1" applyBorder="1" applyFont="1" applyNumberFormat="1">
      <alignment vertical="bottom"/>
    </xf>
    <xf borderId="4" fillId="0" fontId="6" numFmtId="0" xfId="0" applyAlignment="1" applyBorder="1" applyFont="1">
      <alignment vertical="bottom"/>
    </xf>
    <xf borderId="4" fillId="3" fontId="6" numFmtId="170" xfId="0" applyAlignment="1" applyBorder="1" applyFill="1" applyFont="1" applyNumberFormat="1">
      <alignment horizontal="right" vertical="bottom"/>
    </xf>
    <xf borderId="4" fillId="0" fontId="6" numFmtId="4" xfId="0" applyAlignment="1" applyBorder="1" applyFont="1" applyNumberFormat="1">
      <alignment vertical="bottom"/>
    </xf>
    <xf borderId="4" fillId="0" fontId="6" numFmtId="174" xfId="0" applyAlignment="1" applyBorder="1" applyFont="1" applyNumberFormat="1">
      <alignment horizontal="right" vertical="bottom"/>
    </xf>
    <xf borderId="4" fillId="0" fontId="6" numFmtId="175" xfId="0" applyAlignment="1" applyBorder="1" applyFont="1" applyNumberFormat="1">
      <alignment horizontal="right" vertical="bottom"/>
    </xf>
    <xf borderId="4" fillId="0" fontId="6" numFmtId="170" xfId="0" applyAlignment="1" applyBorder="1" applyFont="1" applyNumberFormat="1">
      <alignment vertical="bottom"/>
    </xf>
    <xf borderId="4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5" fillId="0" fontId="6" numFmtId="174" xfId="0" applyAlignment="1" applyBorder="1" applyFont="1" applyNumberFormat="1">
      <alignment vertical="bottom"/>
    </xf>
    <xf borderId="6" fillId="0" fontId="6" numFmtId="174" xfId="0" applyAlignment="1" applyBorder="1" applyFont="1" applyNumberFormat="1">
      <alignment vertical="bottom"/>
    </xf>
    <xf borderId="6" fillId="0" fontId="6" numFmtId="0" xfId="0" applyAlignment="1" applyBorder="1" applyFont="1">
      <alignment vertical="bottom"/>
    </xf>
    <xf borderId="6" fillId="3" fontId="6" numFmtId="170" xfId="0" applyAlignment="1" applyBorder="1" applyFont="1" applyNumberFormat="1">
      <alignment horizontal="right" vertical="bottom"/>
    </xf>
    <xf borderId="6" fillId="0" fontId="6" numFmtId="4" xfId="0" applyAlignment="1" applyBorder="1" applyFont="1" applyNumberFormat="1">
      <alignment vertical="bottom"/>
    </xf>
    <xf borderId="6" fillId="0" fontId="6" numFmtId="174" xfId="0" applyAlignment="1" applyBorder="1" applyFont="1" applyNumberFormat="1">
      <alignment horizontal="right" vertical="bottom"/>
    </xf>
    <xf borderId="6" fillId="0" fontId="6" numFmtId="170" xfId="0" applyAlignment="1" applyBorder="1" applyFont="1" applyNumberFormat="1">
      <alignment vertical="bottom"/>
    </xf>
    <xf borderId="6" fillId="0" fontId="6" numFmtId="0" xfId="0" applyAlignment="1" applyBorder="1" applyFont="1">
      <alignment vertical="bottom"/>
    </xf>
    <xf borderId="6" fillId="0" fontId="6" numFmtId="170" xfId="0" applyAlignment="1" applyBorder="1" applyFont="1" applyNumberFormat="1">
      <alignment horizontal="right" vertical="bottom"/>
    </xf>
    <xf borderId="6" fillId="0" fontId="6" numFmtId="0" xfId="0" applyAlignment="1" applyBorder="1" applyFont="1">
      <alignment horizontal="right" vertical="bottom"/>
    </xf>
    <xf borderId="0" fillId="0" fontId="4" numFmtId="174" xfId="0" applyAlignment="1" applyFont="1" applyNumberFormat="1">
      <alignment vertical="bottom"/>
    </xf>
    <xf borderId="0" fillId="0" fontId="10" numFmtId="172" xfId="0" applyAlignment="1" applyFont="1" applyNumberFormat="1">
      <alignment horizontal="right" vertical="bottom"/>
    </xf>
    <xf borderId="0" fillId="0" fontId="4" numFmtId="172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11" numFmtId="0" xfId="0" applyAlignment="1" applyFont="1">
      <alignment readingOrder="0"/>
    </xf>
    <xf borderId="0" fillId="0" fontId="11" numFmtId="4" xfId="0" applyAlignment="1" applyFont="1" applyNumberFormat="1">
      <alignment readingOrder="0"/>
    </xf>
    <xf borderId="0" fillId="0" fontId="11" numFmtId="174" xfId="0" applyAlignment="1" applyFont="1" applyNumberFormat="1">
      <alignment readingOrder="0"/>
    </xf>
    <xf borderId="0" fillId="0" fontId="4" numFmtId="172" xfId="0" applyAlignment="1" applyFont="1" applyNumberFormat="1">
      <alignment horizontal="right" vertical="bottom"/>
    </xf>
    <xf borderId="0" fillId="0" fontId="11" numFmtId="17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9.0"/>
    <col customWidth="1" min="3" max="3" width="27.25"/>
    <col customWidth="1" min="4" max="4" width="8.25"/>
    <col customWidth="1" min="5" max="26" width="14.38"/>
  </cols>
  <sheetData>
    <row r="1" ht="15.75" customHeight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35632.06</v>
      </c>
      <c r="F2" s="7">
        <v>38029.07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/>
      <c r="D3" s="7"/>
      <c r="E3" s="7"/>
      <c r="F3" s="7"/>
      <c r="G3" s="7"/>
      <c r="H3" s="14"/>
      <c r="I3" s="11"/>
      <c r="J3" s="11"/>
      <c r="K3" s="11"/>
      <c r="L3" s="12"/>
    </row>
    <row r="4" ht="15.75" customHeight="1">
      <c r="A4" s="5" t="s">
        <v>15</v>
      </c>
      <c r="B4" s="15" t="s">
        <v>16</v>
      </c>
      <c r="C4" s="13" t="s">
        <v>17</v>
      </c>
      <c r="D4" s="7" t="s">
        <v>18</v>
      </c>
      <c r="E4" s="7">
        <v>410000.0</v>
      </c>
      <c r="F4" s="7">
        <v>410000.0</v>
      </c>
      <c r="G4" s="7"/>
      <c r="H4" s="14"/>
      <c r="I4" s="11"/>
      <c r="J4" s="16"/>
      <c r="K4" s="11"/>
      <c r="L4" s="12"/>
    </row>
    <row r="5" ht="15.75" customHeight="1">
      <c r="A5" s="5" t="s">
        <v>19</v>
      </c>
      <c r="B5" s="6"/>
      <c r="C5" s="13" t="s">
        <v>20</v>
      </c>
      <c r="D5" s="7" t="s">
        <v>18</v>
      </c>
      <c r="E5" s="7">
        <v>110000.0</v>
      </c>
      <c r="F5" s="7">
        <v>110000.0</v>
      </c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21</v>
      </c>
      <c r="B7" s="18"/>
      <c r="C7" s="3" t="s">
        <v>22</v>
      </c>
      <c r="D7" s="7"/>
      <c r="E7" s="19">
        <v>54935.07</v>
      </c>
      <c r="F7" s="20">
        <v>55663.73</v>
      </c>
      <c r="G7" s="21">
        <v>54658.17</v>
      </c>
      <c r="H7" s="14"/>
      <c r="I7" s="11"/>
      <c r="J7" s="11"/>
      <c r="K7" s="11"/>
      <c r="L7" s="12"/>
    </row>
    <row r="8" ht="15.75" customHeight="1">
      <c r="A8" s="5" t="s">
        <v>23</v>
      </c>
      <c r="B8" s="22"/>
      <c r="C8" s="23" t="s">
        <v>22</v>
      </c>
      <c r="D8" s="7"/>
      <c r="E8" s="19">
        <v>122796.39</v>
      </c>
      <c r="F8" s="20">
        <v>125055.49</v>
      </c>
      <c r="G8" s="21">
        <v>122796.39</v>
      </c>
      <c r="H8" s="11"/>
      <c r="I8" s="11"/>
      <c r="J8" s="11"/>
      <c r="K8" s="11"/>
      <c r="L8" s="12"/>
    </row>
    <row r="9" ht="15.75" customHeight="1">
      <c r="A9" s="5"/>
      <c r="B9" s="17"/>
      <c r="C9" s="23" t="s">
        <v>24</v>
      </c>
      <c r="D9" s="7"/>
      <c r="E9" s="7">
        <v>0.0</v>
      </c>
      <c r="F9" s="7">
        <v>0.0</v>
      </c>
      <c r="G9" s="21">
        <v>40000.0</v>
      </c>
      <c r="H9" s="11"/>
      <c r="I9" s="11"/>
      <c r="J9" s="11"/>
      <c r="K9" s="11"/>
      <c r="L9" s="12"/>
    </row>
    <row r="10" ht="15.75" customHeight="1">
      <c r="A10" s="5" t="s">
        <v>25</v>
      </c>
      <c r="B10" s="17"/>
      <c r="C10" s="23" t="s">
        <v>22</v>
      </c>
      <c r="D10" s="7"/>
      <c r="E10" s="19">
        <v>130478.53</v>
      </c>
      <c r="F10" s="20">
        <v>132209.21</v>
      </c>
      <c r="G10" s="21">
        <v>124254.67</v>
      </c>
      <c r="H10" s="11"/>
      <c r="I10" s="11"/>
      <c r="J10" s="11"/>
      <c r="K10" s="11"/>
      <c r="L10" s="12"/>
    </row>
    <row r="11" ht="15.75" customHeight="1">
      <c r="A11" s="5" t="s">
        <v>25</v>
      </c>
      <c r="B11" s="24"/>
      <c r="C11" s="23" t="s">
        <v>22</v>
      </c>
      <c r="D11" s="7"/>
      <c r="E11" s="19">
        <v>78390.88</v>
      </c>
      <c r="F11" s="20">
        <v>79430.66</v>
      </c>
      <c r="G11" s="21">
        <v>74651.62</v>
      </c>
      <c r="H11" s="11"/>
      <c r="I11" s="11"/>
      <c r="J11" s="11"/>
      <c r="K11" s="11"/>
      <c r="L11" s="12"/>
    </row>
    <row r="12" ht="15.75" customHeight="1">
      <c r="A12" s="5" t="s">
        <v>26</v>
      </c>
      <c r="B12" s="24"/>
      <c r="C12" s="25" t="s">
        <v>22</v>
      </c>
      <c r="D12" s="26"/>
      <c r="E12" s="27">
        <v>29619.16</v>
      </c>
      <c r="F12" s="28">
        <v>30012.04</v>
      </c>
      <c r="G12" s="29">
        <v>28206.32</v>
      </c>
      <c r="H12" s="30"/>
      <c r="I12" s="11"/>
      <c r="J12" s="11"/>
      <c r="K12" s="11"/>
      <c r="L12" s="12"/>
    </row>
    <row r="13" ht="15.75" customHeight="1">
      <c r="A13" s="31" t="s">
        <v>27</v>
      </c>
      <c r="B13" s="17"/>
      <c r="C13" s="32" t="s">
        <v>28</v>
      </c>
      <c r="D13" s="33"/>
      <c r="E13" s="33">
        <f t="shared" ref="E13:F13" si="1">E4+E5</f>
        <v>520000</v>
      </c>
      <c r="F13" s="33">
        <f t="shared" si="1"/>
        <v>520000</v>
      </c>
      <c r="G13" s="33"/>
      <c r="H13" s="33"/>
      <c r="I13" s="7" t="str">
        <f>#REF!</f>
        <v>#REF!</v>
      </c>
      <c r="J13" s="7"/>
      <c r="K13" s="7" t="str">
        <f>#REF!</f>
        <v>#REF!</v>
      </c>
      <c r="L13" s="12"/>
    </row>
    <row r="14" ht="15.75" customHeight="1">
      <c r="A14" s="5" t="s">
        <v>29</v>
      </c>
      <c r="B14" s="34"/>
      <c r="C14" s="35" t="s">
        <v>30</v>
      </c>
      <c r="D14" s="7"/>
      <c r="E14" s="7">
        <f t="shared" ref="E14:F14" si="2">sum(E6:E12)</f>
        <v>416220.03</v>
      </c>
      <c r="F14" s="7">
        <f t="shared" si="2"/>
        <v>422371.13</v>
      </c>
      <c r="G14" s="7"/>
      <c r="H14" s="7"/>
      <c r="I14" s="7" t="str">
        <f>I7</f>
        <v/>
      </c>
      <c r="J14" s="7"/>
      <c r="K14" s="7" t="str">
        <f>K7</f>
        <v/>
      </c>
      <c r="L14" s="12"/>
    </row>
    <row r="15" ht="15.75" customHeight="1">
      <c r="A15" s="5" t="s">
        <v>31</v>
      </c>
      <c r="B15" s="17"/>
      <c r="C15" s="36" t="s">
        <v>32</v>
      </c>
      <c r="D15" s="26" t="str">
        <f t="shared" ref="D15:G15" si="3">D2</f>
        <v/>
      </c>
      <c r="E15" s="26">
        <f t="shared" si="3"/>
        <v>35632.06</v>
      </c>
      <c r="F15" s="26">
        <f t="shared" si="3"/>
        <v>38029.07</v>
      </c>
      <c r="G15" s="26" t="str">
        <f t="shared" si="3"/>
        <v/>
      </c>
      <c r="H15" s="26"/>
      <c r="I15" s="7" t="str">
        <f>I2</f>
        <v/>
      </c>
      <c r="J15" s="7"/>
      <c r="K15" s="7" t="str">
        <f>K2</f>
        <v/>
      </c>
      <c r="L15" s="12"/>
    </row>
    <row r="16" ht="15.75" customHeight="1">
      <c r="A16" s="37" t="s">
        <v>33</v>
      </c>
      <c r="B16" s="17">
        <v>0.0</v>
      </c>
      <c r="C16" s="38" t="s">
        <v>34</v>
      </c>
      <c r="D16" s="33">
        <f t="shared" ref="D16:G16" si="4">SUM(D13:D15)</f>
        <v>0</v>
      </c>
      <c r="E16" s="33">
        <f t="shared" si="4"/>
        <v>971852.09</v>
      </c>
      <c r="F16" s="33">
        <f t="shared" si="4"/>
        <v>980400.2</v>
      </c>
      <c r="G16" s="33">
        <f t="shared" si="4"/>
        <v>0</v>
      </c>
      <c r="H16" s="33"/>
      <c r="I16" s="7" t="str">
        <f>SUM(I13:I15)</f>
        <v>#REF!</v>
      </c>
      <c r="J16" s="7"/>
      <c r="K16" s="7" t="str">
        <f>SUM(K13:K14)</f>
        <v>#REF!</v>
      </c>
      <c r="L16" s="12"/>
    </row>
    <row r="17" ht="15.75" customHeight="1">
      <c r="A17" s="37" t="s">
        <v>35</v>
      </c>
      <c r="B17" s="17">
        <v>0.0</v>
      </c>
      <c r="C17" s="12"/>
      <c r="D17" s="12"/>
      <c r="E17" s="12"/>
      <c r="F17" s="12"/>
      <c r="G17" s="12"/>
      <c r="H17" s="12"/>
      <c r="I17" s="12"/>
      <c r="J17" s="39"/>
      <c r="K17" s="12"/>
      <c r="L17" s="12"/>
    </row>
    <row r="18" ht="15.75" customHeight="1">
      <c r="A18" s="37" t="s">
        <v>36</v>
      </c>
      <c r="B18" s="17">
        <v>0.0</v>
      </c>
      <c r="C18" s="12"/>
      <c r="D18" s="40" t="s">
        <v>37</v>
      </c>
      <c r="E18" s="41"/>
      <c r="F18" s="12" t="s">
        <v>38</v>
      </c>
      <c r="G18" s="42"/>
      <c r="H18" s="12"/>
      <c r="I18" s="12"/>
      <c r="J18" s="39"/>
      <c r="K18" s="12"/>
      <c r="L18" s="12"/>
    </row>
    <row r="19" ht="15.75" customHeight="1">
      <c r="A19" s="37" t="s">
        <v>39</v>
      </c>
      <c r="B19" s="17">
        <v>0.0</v>
      </c>
      <c r="C19" s="12" t="s">
        <v>40</v>
      </c>
      <c r="D19" s="43">
        <v>-386.99</v>
      </c>
      <c r="E19" s="42"/>
      <c r="F19" s="42"/>
      <c r="G19" s="42"/>
      <c r="H19" s="42"/>
      <c r="I19" s="44"/>
      <c r="J19" s="45"/>
      <c r="K19" s="12"/>
      <c r="L19" s="12"/>
    </row>
    <row r="20" ht="15.75" customHeight="1">
      <c r="A20" s="37" t="s">
        <v>41</v>
      </c>
      <c r="B20" s="17">
        <v>0.0</v>
      </c>
      <c r="C20" s="12" t="s">
        <v>42</v>
      </c>
      <c r="D20" s="43">
        <v>-40.0</v>
      </c>
      <c r="E20" s="46"/>
      <c r="F20" s="42"/>
      <c r="G20" s="42"/>
      <c r="H20" s="42"/>
      <c r="I20" s="44"/>
      <c r="J20" s="45"/>
      <c r="K20" s="44"/>
      <c r="L20" s="12"/>
    </row>
    <row r="21" ht="15.75" customHeight="1">
      <c r="A21" s="37" t="s">
        <v>43</v>
      </c>
      <c r="B21" s="17">
        <v>0.0</v>
      </c>
      <c r="C21" s="12" t="s">
        <v>44</v>
      </c>
      <c r="D21" s="43">
        <v>-1584.0</v>
      </c>
      <c r="E21" s="42"/>
      <c r="F21" s="42"/>
      <c r="G21" s="42"/>
      <c r="H21" s="42"/>
      <c r="I21" s="44"/>
      <c r="J21" s="45"/>
      <c r="K21" s="12"/>
      <c r="L21" s="12"/>
    </row>
    <row r="22" ht="15.75" customHeight="1">
      <c r="A22" s="37" t="s">
        <v>45</v>
      </c>
      <c r="B22" s="17">
        <f>F32</f>
        <v>0</v>
      </c>
      <c r="C22" s="12" t="s">
        <v>46</v>
      </c>
      <c r="D22" s="43"/>
      <c r="E22" s="42"/>
      <c r="F22" s="42"/>
      <c r="G22" s="42"/>
      <c r="H22" s="42"/>
      <c r="I22" s="42"/>
      <c r="J22" s="12"/>
      <c r="K22" s="12"/>
      <c r="L22" s="12"/>
    </row>
    <row r="23" ht="15.75" customHeight="1">
      <c r="A23" s="5" t="s">
        <v>47</v>
      </c>
      <c r="B23" s="17"/>
      <c r="C23" s="12" t="s">
        <v>48</v>
      </c>
      <c r="D23" s="43">
        <v>-386.02</v>
      </c>
      <c r="E23" s="42"/>
      <c r="F23" s="42"/>
      <c r="G23" s="42"/>
      <c r="H23" s="42"/>
      <c r="I23" s="42"/>
      <c r="J23" s="12"/>
      <c r="K23" s="12"/>
      <c r="L23" s="12"/>
    </row>
    <row r="24" ht="15.75" customHeight="1">
      <c r="A24" s="37" t="s">
        <v>49</v>
      </c>
      <c r="B24" s="47">
        <v>0.0</v>
      </c>
      <c r="C24" s="12" t="s">
        <v>50</v>
      </c>
      <c r="D24" s="42"/>
      <c r="E24" s="42"/>
      <c r="F24" s="42"/>
      <c r="G24" s="42"/>
      <c r="H24" s="42"/>
      <c r="I24" s="42"/>
      <c r="J24" s="12"/>
      <c r="K24" s="12"/>
      <c r="L24" s="12"/>
    </row>
    <row r="25" ht="15.75" customHeight="1">
      <c r="A25" s="37" t="s">
        <v>51</v>
      </c>
      <c r="B25" s="48">
        <v>0.0</v>
      </c>
      <c r="C25" s="12" t="s">
        <v>52</v>
      </c>
      <c r="E25" s="42"/>
      <c r="F25" s="42"/>
      <c r="G25" s="42"/>
      <c r="H25" s="42"/>
      <c r="I25" s="42"/>
      <c r="J25" s="12"/>
      <c r="K25" s="12"/>
      <c r="L25" s="12"/>
    </row>
    <row r="26" ht="15.75" customHeight="1">
      <c r="A26" s="37" t="s">
        <v>53</v>
      </c>
      <c r="B26" s="17">
        <v>0.0</v>
      </c>
      <c r="C26" s="12" t="s">
        <v>54</v>
      </c>
      <c r="E26" s="42"/>
      <c r="F26" s="42"/>
      <c r="G26" s="42"/>
      <c r="H26" s="42"/>
      <c r="I26" s="42"/>
      <c r="J26" s="12"/>
      <c r="K26" s="12"/>
      <c r="L26" s="12"/>
    </row>
    <row r="27" ht="15.75" customHeight="1">
      <c r="A27" s="37" t="s">
        <v>55</v>
      </c>
      <c r="B27" s="17">
        <v>0.0</v>
      </c>
      <c r="C27" s="12" t="s">
        <v>56</v>
      </c>
      <c r="E27" s="42"/>
      <c r="F27" s="42"/>
      <c r="G27" s="42"/>
      <c r="H27" s="42"/>
      <c r="I27" s="42"/>
      <c r="J27" s="12"/>
      <c r="K27" s="12"/>
      <c r="L27" s="12"/>
    </row>
    <row r="28" ht="15.75" customHeight="1">
      <c r="A28" s="37" t="s">
        <v>57</v>
      </c>
      <c r="B28" s="17">
        <v>0.0</v>
      </c>
      <c r="C28" s="12" t="s">
        <v>58</v>
      </c>
      <c r="E28" s="42"/>
      <c r="F28" s="42"/>
      <c r="G28" s="42"/>
      <c r="H28" s="42"/>
      <c r="I28" s="42"/>
      <c r="J28" s="12"/>
      <c r="K28" s="12"/>
      <c r="L28" s="12"/>
    </row>
    <row r="29" ht="15.75" customHeight="1">
      <c r="A29" s="37" t="s">
        <v>59</v>
      </c>
      <c r="B29" s="17">
        <f>D32</f>
        <v>2397.01</v>
      </c>
      <c r="C29" s="12" t="s">
        <v>60</v>
      </c>
      <c r="D29" s="42"/>
      <c r="E29" s="42"/>
      <c r="F29" s="42"/>
      <c r="G29" s="42"/>
      <c r="H29" s="42"/>
      <c r="I29" s="42"/>
      <c r="J29" s="12"/>
      <c r="K29" s="12"/>
      <c r="L29" s="12"/>
    </row>
    <row r="30" ht="15.75" customHeight="1">
      <c r="A30" s="12" t="s">
        <v>61</v>
      </c>
      <c r="B30" s="17">
        <f>SUM(B16:B29)</f>
        <v>2397.01</v>
      </c>
      <c r="C30" s="12" t="s">
        <v>62</v>
      </c>
      <c r="D30" s="42"/>
      <c r="E30" s="42"/>
      <c r="F30" s="42"/>
      <c r="G30" s="42"/>
      <c r="H30" s="42"/>
      <c r="I30" s="42"/>
      <c r="J30" s="12"/>
      <c r="K30" s="12"/>
      <c r="L30" s="12"/>
    </row>
    <row r="31" ht="15.75" customHeight="1">
      <c r="A31" s="12" t="s">
        <v>63</v>
      </c>
      <c r="B31" s="17">
        <f>F16</f>
        <v>980400.2</v>
      </c>
      <c r="C31" s="12" t="s">
        <v>40</v>
      </c>
      <c r="D31" s="42"/>
      <c r="E31" s="42"/>
      <c r="F31" s="42"/>
      <c r="G31" s="42"/>
      <c r="H31" s="42"/>
      <c r="I31" s="42"/>
      <c r="J31" s="12"/>
      <c r="K31" s="12"/>
      <c r="L31" s="12"/>
    </row>
    <row r="32" ht="15.75" customHeight="1">
      <c r="A32" s="12"/>
      <c r="B32" s="12"/>
      <c r="C32" s="12"/>
      <c r="D32" s="49">
        <f>-SUM(D19:D31)</f>
        <v>2397.01</v>
      </c>
      <c r="E32" s="49">
        <f>SUM(E19:E31)</f>
        <v>0</v>
      </c>
      <c r="F32" s="42">
        <f>F23+F24</f>
        <v>0</v>
      </c>
      <c r="G32" s="42"/>
      <c r="H32" s="42"/>
      <c r="I32" s="4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0"/>
      <c r="B47" s="50"/>
      <c r="C47" s="12"/>
      <c r="D47" s="12"/>
      <c r="E47" s="12"/>
      <c r="F47" s="12"/>
      <c r="G47" s="12"/>
      <c r="H47" s="12"/>
      <c r="I47" s="12"/>
      <c r="J47" s="12"/>
      <c r="K47" s="12"/>
      <c r="L47" s="50"/>
    </row>
    <row r="48" ht="15.75" customHeight="1">
      <c r="A48" s="50"/>
      <c r="B48" s="50"/>
      <c r="C48" s="12"/>
      <c r="D48" s="12"/>
      <c r="E48" s="12"/>
      <c r="F48" s="12"/>
      <c r="G48" s="12"/>
      <c r="H48" s="12"/>
      <c r="I48" s="12"/>
      <c r="J48" s="12"/>
      <c r="K48" s="12"/>
      <c r="L48" s="50"/>
    </row>
    <row r="49" ht="15.75" customHeight="1">
      <c r="A49" s="50"/>
      <c r="B49" s="50"/>
      <c r="C49" s="12"/>
      <c r="D49" s="12"/>
      <c r="E49" s="12"/>
      <c r="F49" s="12"/>
      <c r="G49" s="12"/>
      <c r="H49" s="12"/>
      <c r="I49" s="12"/>
      <c r="J49" s="12"/>
      <c r="K49" s="12"/>
      <c r="L49" s="50"/>
    </row>
    <row r="50" ht="15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ht="15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ht="15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ht="15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ht="15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ht="15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ht="15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ht="15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ht="15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ht="15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ht="15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ht="15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ht="15.75" customHeight="1">
      <c r="C64" s="50"/>
      <c r="D64" s="50"/>
      <c r="E64" s="50"/>
      <c r="F64" s="50"/>
      <c r="G64" s="50"/>
      <c r="H64" s="50"/>
      <c r="I64" s="50"/>
      <c r="J64" s="50"/>
      <c r="K64" s="50"/>
    </row>
    <row r="65" ht="15.75" customHeight="1">
      <c r="C65" s="50"/>
      <c r="D65" s="50"/>
      <c r="E65" s="50"/>
      <c r="F65" s="50"/>
      <c r="G65" s="50"/>
      <c r="H65" s="50"/>
      <c r="I65" s="50"/>
      <c r="J65" s="50"/>
      <c r="K65" s="50"/>
    </row>
    <row r="66" ht="15.75" customHeight="1">
      <c r="C66" s="50"/>
      <c r="D66" s="50"/>
      <c r="E66" s="50"/>
      <c r="F66" s="50"/>
      <c r="G66" s="50"/>
      <c r="H66" s="50"/>
      <c r="I66" s="50"/>
      <c r="J66" s="50"/>
      <c r="K66" s="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9.13"/>
    <col customWidth="1" min="12" max="35" width="14.38"/>
  </cols>
  <sheetData>
    <row r="1">
      <c r="A1" s="51">
        <v>43927.0</v>
      </c>
      <c r="B1" s="51">
        <v>44292.0</v>
      </c>
      <c r="C1" s="4" t="s">
        <v>64</v>
      </c>
      <c r="D1" s="4" t="s">
        <v>65</v>
      </c>
      <c r="E1" s="4" t="s">
        <v>66</v>
      </c>
      <c r="F1" s="52">
        <v>159729.79</v>
      </c>
      <c r="G1" s="51">
        <v>44104.0</v>
      </c>
      <c r="H1" s="51">
        <v>44105.0</v>
      </c>
      <c r="I1" s="4" t="s">
        <v>67</v>
      </c>
      <c r="J1" s="53">
        <v>1.001546194E9</v>
      </c>
      <c r="K1" s="4" t="s">
        <v>68</v>
      </c>
      <c r="L1" s="52">
        <v>-1050.0</v>
      </c>
      <c r="M1" s="52">
        <v>158679.79</v>
      </c>
      <c r="N1" s="4"/>
      <c r="O1" s="54" t="b">
        <v>1</v>
      </c>
      <c r="P1" s="52">
        <v>148682.71</v>
      </c>
      <c r="Q1" s="4"/>
      <c r="R1" s="4"/>
      <c r="S1" s="4"/>
    </row>
    <row r="2">
      <c r="A2" s="51">
        <v>43927.0</v>
      </c>
      <c r="B2" s="51">
        <v>44292.0</v>
      </c>
      <c r="C2" s="4" t="s">
        <v>64</v>
      </c>
      <c r="D2" s="4" t="s">
        <v>65</v>
      </c>
      <c r="E2" s="4" t="s">
        <v>66</v>
      </c>
      <c r="F2" s="52">
        <v>159729.79</v>
      </c>
      <c r="G2" s="55">
        <v>44165.0</v>
      </c>
      <c r="H2" s="51">
        <v>44166.0</v>
      </c>
      <c r="I2" s="4" t="s">
        <v>67</v>
      </c>
      <c r="J2" s="56">
        <v>1.201647866E9</v>
      </c>
      <c r="K2" s="4" t="s">
        <v>69</v>
      </c>
      <c r="L2" s="52">
        <v>-3520.0</v>
      </c>
      <c r="M2" s="52">
        <v>155159.79</v>
      </c>
      <c r="N2" s="4"/>
      <c r="O2" s="54" t="b">
        <v>1</v>
      </c>
      <c r="P2" s="52">
        <v>148682.71</v>
      </c>
      <c r="Q2" s="4"/>
      <c r="R2" s="4"/>
      <c r="S2" s="4"/>
    </row>
    <row r="3">
      <c r="A3" s="51">
        <v>43927.0</v>
      </c>
      <c r="B3" s="51">
        <v>44292.0</v>
      </c>
      <c r="C3" s="4" t="s">
        <v>64</v>
      </c>
      <c r="D3" s="4" t="s">
        <v>65</v>
      </c>
      <c r="E3" s="4" t="s">
        <v>66</v>
      </c>
      <c r="F3" s="52">
        <v>159729.79</v>
      </c>
      <c r="G3" s="55">
        <v>44188.0</v>
      </c>
      <c r="H3" s="55">
        <v>44189.0</v>
      </c>
      <c r="I3" s="4" t="s">
        <v>67</v>
      </c>
      <c r="J3" s="56">
        <v>1.224694481E9</v>
      </c>
      <c r="K3" s="4" t="s">
        <v>70</v>
      </c>
      <c r="L3" s="52">
        <v>-5597.08</v>
      </c>
      <c r="M3" s="52">
        <v>149562.71</v>
      </c>
      <c r="N3" s="4"/>
      <c r="O3" s="54" t="b">
        <v>1</v>
      </c>
      <c r="P3" s="52">
        <v>148682.71</v>
      </c>
      <c r="Q3" s="4"/>
      <c r="R3" s="4"/>
      <c r="S3" s="4"/>
    </row>
    <row r="4">
      <c r="A4" s="51">
        <v>43927.0</v>
      </c>
      <c r="B4" s="51">
        <v>44292.0</v>
      </c>
      <c r="C4" s="4" t="s">
        <v>64</v>
      </c>
      <c r="D4" s="4" t="s">
        <v>65</v>
      </c>
      <c r="E4" s="4" t="s">
        <v>66</v>
      </c>
      <c r="F4" s="52">
        <v>159729.79</v>
      </c>
      <c r="G4" s="51">
        <v>44250.0</v>
      </c>
      <c r="H4" s="51">
        <v>44250.0</v>
      </c>
      <c r="I4" s="4" t="s">
        <v>67</v>
      </c>
      <c r="J4" s="4" t="s">
        <v>71</v>
      </c>
      <c r="K4" s="4" t="s">
        <v>72</v>
      </c>
      <c r="L4" s="52">
        <v>-880.0</v>
      </c>
      <c r="M4" s="52">
        <v>148682.71</v>
      </c>
      <c r="N4" s="4"/>
      <c r="O4" s="54" t="b">
        <v>1</v>
      </c>
      <c r="P4" s="52">
        <v>148682.71</v>
      </c>
      <c r="Q4" s="4"/>
      <c r="R4" s="4"/>
      <c r="S4" s="4"/>
    </row>
    <row r="5">
      <c r="A5" s="57"/>
      <c r="B5" s="57"/>
      <c r="C5" s="58"/>
      <c r="D5" s="58"/>
      <c r="E5" s="58"/>
      <c r="F5" s="59"/>
      <c r="G5" s="60"/>
      <c r="H5" s="60"/>
      <c r="I5" s="58"/>
      <c r="J5" s="58"/>
      <c r="K5" s="58"/>
      <c r="L5" s="59"/>
      <c r="M5" s="59"/>
      <c r="N5" s="58"/>
      <c r="O5" s="61"/>
      <c r="P5" s="59"/>
      <c r="Q5" s="58"/>
    </row>
    <row r="6">
      <c r="A6" s="57"/>
      <c r="B6" s="57"/>
      <c r="C6" s="58"/>
      <c r="D6" s="58"/>
      <c r="E6" s="58"/>
      <c r="F6" s="59"/>
      <c r="G6" s="60"/>
      <c r="H6" s="60"/>
      <c r="I6" s="58"/>
      <c r="J6" s="58"/>
      <c r="K6" s="58"/>
      <c r="L6" s="60"/>
      <c r="M6" s="59"/>
      <c r="N6" s="58"/>
      <c r="O6" s="61"/>
      <c r="P6" s="59"/>
      <c r="Q6" s="58"/>
    </row>
    <row r="7">
      <c r="A7" s="57"/>
      <c r="B7" s="57"/>
      <c r="C7" s="58"/>
      <c r="D7" s="58"/>
      <c r="E7" s="58"/>
      <c r="F7" s="59"/>
      <c r="G7" s="60"/>
      <c r="H7" s="60"/>
      <c r="I7" s="58"/>
      <c r="J7" s="58"/>
      <c r="K7" s="58"/>
      <c r="L7" s="59"/>
      <c r="M7" s="59"/>
      <c r="N7" s="58"/>
      <c r="O7" s="61"/>
      <c r="P7" s="59"/>
      <c r="Q7" s="58"/>
    </row>
    <row r="8">
      <c r="A8" s="57"/>
      <c r="B8" s="57"/>
      <c r="C8" s="58"/>
      <c r="D8" s="58"/>
      <c r="E8" s="58"/>
      <c r="F8" s="59"/>
      <c r="G8" s="57"/>
      <c r="H8" s="57"/>
      <c r="I8" s="58"/>
      <c r="J8" s="58"/>
      <c r="K8" s="58"/>
      <c r="L8" s="59"/>
      <c r="M8" s="59"/>
      <c r="N8" s="58"/>
      <c r="O8" s="61"/>
      <c r="P8" s="59"/>
      <c r="Q8" s="58"/>
    </row>
    <row r="9">
      <c r="A9" s="62" t="s">
        <v>73</v>
      </c>
      <c r="B9" s="63" t="s">
        <v>74</v>
      </c>
      <c r="C9" s="64" t="s">
        <v>11</v>
      </c>
      <c r="D9" s="64" t="s">
        <v>75</v>
      </c>
      <c r="E9" s="65">
        <v>4838.6</v>
      </c>
      <c r="F9" s="66" t="s">
        <v>76</v>
      </c>
      <c r="G9" s="67">
        <v>3310401.0</v>
      </c>
      <c r="H9" s="68">
        <v>309213.0</v>
      </c>
      <c r="I9" s="64" t="s">
        <v>77</v>
      </c>
      <c r="J9" s="69"/>
      <c r="K9" s="64" t="s">
        <v>78</v>
      </c>
      <c r="L9" s="66"/>
      <c r="M9" s="66"/>
      <c r="N9" s="64"/>
      <c r="O9" s="64"/>
      <c r="P9" s="66"/>
      <c r="Q9" s="64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1"/>
    </row>
    <row r="10">
      <c r="A10" s="72" t="s">
        <v>79</v>
      </c>
      <c r="B10" s="73" t="s">
        <v>74</v>
      </c>
      <c r="C10" s="74" t="s">
        <v>11</v>
      </c>
      <c r="D10" s="74" t="s">
        <v>80</v>
      </c>
      <c r="E10" s="75">
        <v>779.65</v>
      </c>
      <c r="F10" s="76" t="s">
        <v>81</v>
      </c>
      <c r="G10" s="77">
        <v>5.3759164E7</v>
      </c>
      <c r="H10" s="77">
        <v>208461.0</v>
      </c>
      <c r="I10" s="74" t="s">
        <v>82</v>
      </c>
      <c r="J10" s="78"/>
      <c r="K10" s="74" t="s">
        <v>78</v>
      </c>
      <c r="L10" s="76"/>
      <c r="M10" s="76"/>
      <c r="N10" s="74"/>
      <c r="O10" s="74"/>
      <c r="P10" s="76"/>
      <c r="Q10" s="74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1"/>
    </row>
    <row r="11">
      <c r="A11" s="72" t="s">
        <v>83</v>
      </c>
      <c r="B11" s="73" t="s">
        <v>74</v>
      </c>
      <c r="C11" s="74" t="s">
        <v>11</v>
      </c>
      <c r="D11" s="74" t="s">
        <v>84</v>
      </c>
      <c r="E11" s="80">
        <v>386.99</v>
      </c>
      <c r="F11" s="76" t="s">
        <v>81</v>
      </c>
      <c r="G11" s="77">
        <v>5.3759164E7</v>
      </c>
      <c r="H11" s="81">
        <v>208461.0</v>
      </c>
      <c r="I11" s="74" t="s">
        <v>85</v>
      </c>
      <c r="J11" s="78"/>
      <c r="K11" s="74" t="s">
        <v>78</v>
      </c>
      <c r="L11" s="76"/>
      <c r="M11" s="76"/>
      <c r="N11" s="74"/>
      <c r="O11" s="74"/>
      <c r="P11" s="76"/>
      <c r="Q11" s="74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1"/>
    </row>
    <row r="12">
      <c r="A12" s="72" t="s">
        <v>86</v>
      </c>
      <c r="B12" s="73" t="s">
        <v>74</v>
      </c>
      <c r="C12" s="74" t="s">
        <v>11</v>
      </c>
      <c r="D12" s="74"/>
      <c r="E12" s="80">
        <v>40.0</v>
      </c>
      <c r="F12" s="76" t="s">
        <v>87</v>
      </c>
      <c r="G12" s="77">
        <v>1.1663041E7</v>
      </c>
      <c r="H12" s="77">
        <v>163424.0</v>
      </c>
      <c r="I12" s="74" t="s">
        <v>88</v>
      </c>
      <c r="J12" s="80">
        <v>0.08</v>
      </c>
      <c r="K12" s="74" t="s">
        <v>78</v>
      </c>
      <c r="L12" s="76"/>
      <c r="M12" s="76"/>
      <c r="N12" s="74"/>
      <c r="O12" s="74"/>
      <c r="P12" s="76"/>
      <c r="Q12" s="74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1"/>
    </row>
    <row r="13">
      <c r="A13" s="72" t="s">
        <v>89</v>
      </c>
      <c r="B13" s="73" t="s">
        <v>74</v>
      </c>
      <c r="C13" s="74" t="s">
        <v>11</v>
      </c>
      <c r="D13" s="74"/>
      <c r="E13" s="80">
        <v>1584.0</v>
      </c>
      <c r="F13" s="76" t="s">
        <v>90</v>
      </c>
      <c r="G13" s="77">
        <v>9.7434255E7</v>
      </c>
      <c r="H13" s="77">
        <v>231470.0</v>
      </c>
      <c r="I13" s="74" t="s">
        <v>91</v>
      </c>
      <c r="J13" s="80">
        <v>3.17</v>
      </c>
      <c r="K13" s="74" t="s">
        <v>78</v>
      </c>
      <c r="L13" s="76"/>
      <c r="M13" s="76"/>
      <c r="N13" s="74"/>
      <c r="O13" s="74"/>
      <c r="P13" s="76"/>
      <c r="Q13" s="74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1"/>
    </row>
    <row r="14">
      <c r="A14" s="72" t="s">
        <v>92</v>
      </c>
      <c r="B14" s="73" t="s">
        <v>93</v>
      </c>
      <c r="C14" s="74" t="s">
        <v>11</v>
      </c>
      <c r="D14" s="74"/>
      <c r="E14" s="80">
        <v>386.02</v>
      </c>
      <c r="F14" s="76" t="s">
        <v>81</v>
      </c>
      <c r="G14" s="77">
        <v>5.3759164E7</v>
      </c>
      <c r="H14" s="77">
        <v>208461.0</v>
      </c>
      <c r="I14" s="74" t="s">
        <v>94</v>
      </c>
      <c r="J14" s="80">
        <v>0.77</v>
      </c>
      <c r="K14" s="74" t="s">
        <v>78</v>
      </c>
      <c r="L14" s="76"/>
      <c r="M14" s="76"/>
      <c r="N14" s="74"/>
      <c r="O14" s="74"/>
      <c r="P14" s="76"/>
      <c r="Q14" s="74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1"/>
    </row>
    <row r="15">
      <c r="A15" s="57"/>
      <c r="B15" s="57"/>
      <c r="C15" s="58"/>
      <c r="D15" s="58"/>
      <c r="E15" s="58"/>
      <c r="F15" s="59"/>
      <c r="G15" s="57"/>
      <c r="H15" s="57"/>
      <c r="I15" s="58"/>
      <c r="J15" s="58"/>
      <c r="K15" s="58"/>
      <c r="L15" s="59"/>
      <c r="M15" s="59"/>
      <c r="N15" s="58"/>
      <c r="O15" s="61"/>
      <c r="P15" s="59"/>
      <c r="Q15" s="58"/>
    </row>
    <row r="16">
      <c r="A16" s="57"/>
      <c r="B16" s="82" t="s">
        <v>95</v>
      </c>
      <c r="C16" s="83">
        <v>43647.32</v>
      </c>
      <c r="D16" s="4"/>
      <c r="E16" s="58"/>
      <c r="F16" s="59"/>
      <c r="G16" s="60"/>
      <c r="H16" s="60"/>
      <c r="I16" s="58"/>
      <c r="J16" s="58"/>
      <c r="K16" s="58"/>
      <c r="L16" s="59"/>
      <c r="M16" s="59"/>
      <c r="N16" s="58"/>
      <c r="O16" s="61"/>
      <c r="P16" s="59"/>
      <c r="Q16" s="58"/>
    </row>
    <row r="17">
      <c r="A17" s="57"/>
      <c r="B17" s="82"/>
      <c r="C17" s="84"/>
      <c r="D17" s="4"/>
      <c r="E17" s="58"/>
      <c r="F17" s="59"/>
      <c r="G17" s="57"/>
      <c r="H17" s="57"/>
      <c r="I17" s="58"/>
      <c r="J17" s="58"/>
      <c r="K17" s="58"/>
      <c r="L17" s="59"/>
      <c r="M17" s="59"/>
      <c r="N17" s="58"/>
      <c r="O17" s="61"/>
      <c r="P17" s="59"/>
      <c r="Q17" s="58"/>
    </row>
    <row r="18">
      <c r="B18" s="85"/>
      <c r="C18" s="84"/>
      <c r="D18" s="85"/>
    </row>
    <row r="19">
      <c r="B19" s="85" t="s">
        <v>73</v>
      </c>
      <c r="C19" s="83">
        <v>-4838.6</v>
      </c>
      <c r="D19" s="85" t="s">
        <v>96</v>
      </c>
      <c r="H19" s="86" t="s">
        <v>97</v>
      </c>
      <c r="I19" s="86" t="s">
        <v>67</v>
      </c>
      <c r="J19" s="86">
        <v>3.2513537E8</v>
      </c>
      <c r="K19" s="86" t="s">
        <v>98</v>
      </c>
      <c r="L19" s="86">
        <v>-295.65</v>
      </c>
      <c r="M19" s="87">
        <v>101225.44</v>
      </c>
    </row>
    <row r="20">
      <c r="B20" s="85" t="s">
        <v>79</v>
      </c>
      <c r="C20" s="83">
        <v>-779.65</v>
      </c>
      <c r="D20" s="85" t="s">
        <v>99</v>
      </c>
      <c r="H20" s="88">
        <v>44781.0</v>
      </c>
      <c r="I20" s="86" t="s">
        <v>67</v>
      </c>
      <c r="J20" s="86" t="s">
        <v>100</v>
      </c>
      <c r="K20" s="86" t="s">
        <v>101</v>
      </c>
      <c r="L20" s="87">
        <v>-50000.0</v>
      </c>
      <c r="M20" s="87">
        <v>51225.44</v>
      </c>
    </row>
    <row r="21">
      <c r="B21" s="85" t="s">
        <v>83</v>
      </c>
      <c r="C21" s="89">
        <v>-386.99</v>
      </c>
      <c r="D21" s="85" t="s">
        <v>102</v>
      </c>
      <c r="H21" s="86" t="s">
        <v>103</v>
      </c>
      <c r="I21" s="86" t="s">
        <v>67</v>
      </c>
      <c r="J21" s="86">
        <v>9.20439299E8</v>
      </c>
      <c r="K21" s="86" t="s">
        <v>104</v>
      </c>
      <c r="L21" s="86">
        <v>-813.26</v>
      </c>
      <c r="M21" s="87">
        <v>50412.18</v>
      </c>
    </row>
    <row r="22">
      <c r="B22" s="85" t="s">
        <v>86</v>
      </c>
      <c r="C22" s="89">
        <v>-40.0</v>
      </c>
      <c r="D22" s="85" t="s">
        <v>105</v>
      </c>
      <c r="H22" s="90">
        <v>44875.0</v>
      </c>
      <c r="I22" s="86" t="s">
        <v>67</v>
      </c>
      <c r="J22" s="86" t="s">
        <v>106</v>
      </c>
      <c r="K22" s="86" t="s">
        <v>107</v>
      </c>
      <c r="L22" s="87">
        <v>-4813.22</v>
      </c>
      <c r="M22" s="87">
        <v>45598.96</v>
      </c>
    </row>
    <row r="23">
      <c r="B23" s="85" t="s">
        <v>89</v>
      </c>
      <c r="C23" s="89">
        <v>-1584.0</v>
      </c>
      <c r="D23" s="85" t="s">
        <v>108</v>
      </c>
      <c r="H23" s="86" t="s">
        <v>109</v>
      </c>
      <c r="I23" s="86" t="s">
        <v>67</v>
      </c>
      <c r="J23" s="86">
        <v>1.017484668E9</v>
      </c>
      <c r="K23" s="86" t="s">
        <v>110</v>
      </c>
      <c r="L23" s="86">
        <v>-40.0</v>
      </c>
      <c r="M23" s="87">
        <v>45558.96</v>
      </c>
    </row>
    <row r="24">
      <c r="B24" s="85"/>
      <c r="C24" s="84"/>
      <c r="D24" s="85"/>
      <c r="H24" s="86" t="s">
        <v>111</v>
      </c>
      <c r="I24" s="86" t="s">
        <v>67</v>
      </c>
      <c r="J24" s="86">
        <v>1.123538372E9</v>
      </c>
      <c r="K24" s="86" t="s">
        <v>112</v>
      </c>
      <c r="L24" s="86">
        <v>-327.64</v>
      </c>
      <c r="M24" s="87">
        <v>45231.32</v>
      </c>
    </row>
    <row r="25">
      <c r="B25" s="85" t="s">
        <v>92</v>
      </c>
      <c r="C25" s="89">
        <v>-386.02</v>
      </c>
      <c r="D25" s="85" t="s">
        <v>113</v>
      </c>
      <c r="H25" s="86" t="s">
        <v>114</v>
      </c>
      <c r="I25" s="86" t="s">
        <v>67</v>
      </c>
      <c r="J25" s="86">
        <v>1.128541365E9</v>
      </c>
      <c r="K25" s="86" t="s">
        <v>115</v>
      </c>
      <c r="L25" s="87">
        <v>-1584.0</v>
      </c>
      <c r="M25" s="87">
        <v>43647.32</v>
      </c>
    </row>
    <row r="26">
      <c r="B26" s="85"/>
      <c r="C26" s="84"/>
      <c r="D26" s="85"/>
    </row>
    <row r="27">
      <c r="B27" s="85" t="s">
        <v>116</v>
      </c>
      <c r="C27" s="89">
        <f>SUM(C15:C25)</f>
        <v>35632.06</v>
      </c>
      <c r="D27" s="85"/>
    </row>
    <row r="28">
      <c r="O28" s="87">
        <v>148682.71</v>
      </c>
    </row>
    <row r="29">
      <c r="H29" s="86" t="s">
        <v>117</v>
      </c>
      <c r="I29" s="86" t="s">
        <v>67</v>
      </c>
      <c r="J29" s="86">
        <v>8.31396813E8</v>
      </c>
      <c r="K29" s="86" t="s">
        <v>118</v>
      </c>
      <c r="L29" s="86">
        <v>-175.0</v>
      </c>
      <c r="M29" s="87">
        <v>148507.71</v>
      </c>
    </row>
    <row r="30">
      <c r="H30" s="86" t="s">
        <v>119</v>
      </c>
      <c r="I30" s="86" t="s">
        <v>67</v>
      </c>
      <c r="J30" s="86">
        <v>9.27446661E8</v>
      </c>
      <c r="K30" s="86" t="s">
        <v>120</v>
      </c>
      <c r="L30" s="86">
        <v>-726.23</v>
      </c>
      <c r="M30" s="87">
        <v>147781.48</v>
      </c>
    </row>
    <row r="31">
      <c r="H31" s="86" t="s">
        <v>121</v>
      </c>
      <c r="I31" s="86" t="s">
        <v>67</v>
      </c>
      <c r="J31" s="86">
        <v>1.126558695E9</v>
      </c>
      <c r="K31" s="86" t="s">
        <v>110</v>
      </c>
      <c r="L31" s="86">
        <v>-40.0</v>
      </c>
      <c r="M31" s="87">
        <v>147741.48</v>
      </c>
    </row>
    <row r="32">
      <c r="H32" s="88">
        <v>44208.0</v>
      </c>
      <c r="I32" s="86" t="s">
        <v>67</v>
      </c>
      <c r="J32" s="86" t="s">
        <v>122</v>
      </c>
      <c r="K32" s="86" t="s">
        <v>123</v>
      </c>
      <c r="L32" s="87">
        <v>-2052.0</v>
      </c>
      <c r="M32" s="87">
        <v>145689.48</v>
      </c>
    </row>
    <row r="33">
      <c r="H33" s="86" t="s">
        <v>124</v>
      </c>
      <c r="I33" s="86" t="s">
        <v>67</v>
      </c>
      <c r="J33" s="86" t="s">
        <v>125</v>
      </c>
      <c r="K33" s="86" t="s">
        <v>126</v>
      </c>
      <c r="L33" s="87">
        <v>-44168.39</v>
      </c>
      <c r="M33" s="87">
        <v>101521.09</v>
      </c>
    </row>
    <row r="34">
      <c r="H34" s="86" t="s">
        <v>97</v>
      </c>
      <c r="I34" s="86" t="s">
        <v>67</v>
      </c>
      <c r="J34" s="86">
        <v>3.2513537E8</v>
      </c>
      <c r="K34" s="86" t="s">
        <v>98</v>
      </c>
      <c r="L34" s="86">
        <v>-295.65</v>
      </c>
      <c r="M34" s="87">
        <v>101225.44</v>
      </c>
    </row>
  </sheetData>
  <drawing r:id="rId1"/>
</worksheet>
</file>