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M\Microdrive Consulting Ltd Pension Scheme\Tax Return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1" i="1" l="1"/>
  <c r="H30" i="3" l="1"/>
  <c r="I15" i="3" l="1"/>
  <c r="G12" i="1" l="1"/>
  <c r="G13" i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<sst xmlns="http://schemas.openxmlformats.org/spreadsheetml/2006/main" count="140" uniqueCount="83">
  <si>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</si>
  <si>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</si>
  <si>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</si>
  <si>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</si>
  <si>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</si>
  <si>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</si>
  <si>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</si>
  <si>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</si>
  <si>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</si>
  <si>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</si>
  <si>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</si>
  <si>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</si>
  <si>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</si>
  <si>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</si>
  <si>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</si>
  <si>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</si>
  <si>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</si>
  <si>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</si>
  <si>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</si>
  <si>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</si>
  <si>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</si>
  <si>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</si>
  <si>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</si>
  <si>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</si>
  <si>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</si>
  <si>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</si>
  <si>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</si>
  <si>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</si>
  <si>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</si>
  <si>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</si>
  <si>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</si>
  <si>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</si>
  <si>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</si>
  <si>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</si>
  <si>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</si>
  <si>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</si>
  <si>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</si>
  <si>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</si>
  <si>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</si>
  <si>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</si>
  <si>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</si>
  <si>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</si>
  <si>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</si>
  <si>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</si>
  <si>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</si>
  <si>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</si>
  <si>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</si>
  <si>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</si>
  <si>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</si>
  <si>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</si>
  <si>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</si>
  <si>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</si>
  <si>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</si>
  <si>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</si>
  <si>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</si>
  <si>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</si>
  <si>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</si>
  <si>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</si>
  <si>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</si>
  <si>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</si>
  <si>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</si>
  <si>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</si>
  <si>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</si>
  <si>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</si>
  <si>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</si>
  <si>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</si>
  <si>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</si>
  <si>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</si>
  <si>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</si>
  <si>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</si>
  <si>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</si>
  <si>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</si>
  <si>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</si>
  <si>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</si>
  <si>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</si>
  <si>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</si>
  <si>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</si>
  <si>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</si>
  <si>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Microdrive Consulting Limited PS</t>
  </si>
  <si>
    <t>00813125RQ</t>
  </si>
  <si>
    <t>Cash</t>
  </si>
  <si>
    <t>Foreign currency direct plc</t>
  </si>
  <si>
    <t>Hudspiths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</si>
</sst>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7" workbookViewId="0">
      <selection activeCell="D20" sqref="D20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77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77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78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79</v>
      </c>
      <c r="C6" t="s">
        <v>76</v>
      </c>
      <c r="D6" s="41" t="s">
        <v>73</v>
      </c>
      <c r="E6" s="46" t="s">
        <v>74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/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55029.03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15" t="s">
        <v>64</v>
      </c>
    </row>
    <row r="18" spans="1:12" x14ac:dyDescent="0.25">
      <c r="A18" s="33" t="s">
        <v>29</v>
      </c>
      <c r="B18" s="34"/>
      <c r="F18" t="s">
        <v>51</v>
      </c>
      <c r="G18" s="41"/>
      <c r="H18" s="41">
        <v>7.43</v>
      </c>
      <c r="I18" s="41"/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>
        <v>7.68</v>
      </c>
      <c r="I19" s="41"/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>
        <v>12.71</v>
      </c>
      <c r="I20" s="41"/>
    </row>
    <row r="21" spans="1:12" x14ac:dyDescent="0.25">
      <c r="A21" s="35" t="s">
        <v>32</v>
      </c>
      <c r="B21" s="34">
        <v>0</v>
      </c>
      <c r="F21" t="s">
        <v>54</v>
      </c>
      <c r="G21" s="41">
        <v>1440</v>
      </c>
      <c r="H21" s="41">
        <v>19.100000000000001</v>
      </c>
      <c r="I21" s="41"/>
    </row>
    <row r="22" spans="1:12" x14ac:dyDescent="0.25">
      <c r="A22" s="35" t="s">
        <v>33</v>
      </c>
      <c r="B22" s="34">
        <v>0</v>
      </c>
      <c r="F22" t="s">
        <v>55</v>
      </c>
      <c r="G22" s="41"/>
      <c r="H22" s="41">
        <v>8.2200000000000006</v>
      </c>
      <c r="I22" s="41"/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>
        <v>0.35</v>
      </c>
      <c r="I23" s="41"/>
    </row>
    <row r="24" spans="1:12" ht="15.75" thickBot="1" x14ac:dyDescent="0.3">
      <c r="A24" s="35" t="s">
        <v>36</v>
      </c>
      <c r="B24" s="37">
        <f>G30</f>
        <v>3158.94</v>
      </c>
      <c r="D24" s="42"/>
      <c r="F24" t="s">
        <v>57</v>
      </c>
      <c r="G24" s="41"/>
      <c r="H24" s="41">
        <v>0.28999999999999998</v>
      </c>
      <c r="I24" s="41"/>
    </row>
    <row r="25" spans="1:12" ht="15.75" thickTop="1" x14ac:dyDescent="0.25">
      <c r="B25" s="34">
        <f>SUM(B11,B12,B13,B14,B15,B16,B17,B19,B20,B22,B21,B23,B24)</f>
        <v>58187.97</v>
      </c>
      <c r="C25" s="38"/>
      <c r="D25" s="42"/>
      <c r="E25" s="39"/>
      <c r="F25" t="s">
        <v>58</v>
      </c>
      <c r="G25" s="41"/>
      <c r="H25" s="41">
        <v>0.23</v>
      </c>
      <c r="I25" s="41"/>
    </row>
    <row r="26" spans="1:12" x14ac:dyDescent="0.25">
      <c r="B26" s="8"/>
      <c r="D26" s="42"/>
      <c r="E26" s="40"/>
      <c r="F26" t="s">
        <v>59</v>
      </c>
      <c r="G26" s="41">
        <v>1718.94</v>
      </c>
      <c r="H26" s="41">
        <v>0.56000000000000005</v>
      </c>
      <c r="I26" s="41"/>
    </row>
    <row r="27" spans="1:12" x14ac:dyDescent="0.25">
      <c r="D27" s="42"/>
      <c r="E27" s="40"/>
      <c r="F27" t="s">
        <v>60</v>
      </c>
      <c r="G27" s="41"/>
      <c r="H27" s="41">
        <v>0.55000000000000004</v>
      </c>
      <c r="I27" s="41"/>
    </row>
    <row r="28" spans="1:12" x14ac:dyDescent="0.25">
      <c r="A28" t="s">
        <v>37</v>
      </c>
      <c r="B28" s="6">
        <f>Valuation!B23</f>
        <v>125990.03</v>
      </c>
      <c r="D28" s="42"/>
      <c r="E28" s="40"/>
      <c r="F28" t="s">
        <v>61</v>
      </c>
      <c r="G28" s="41"/>
      <c r="H28" s="41">
        <v>0.5</v>
      </c>
      <c r="I28" s="41"/>
    </row>
    <row r="29" spans="1:12" x14ac:dyDescent="0.25">
      <c r="D29" s="42"/>
      <c r="E29" s="40"/>
      <c r="F29" t="s">
        <v>62</v>
      </c>
      <c r="G29" s="41"/>
      <c r="H29" s="41">
        <v>0.55000000000000004</v>
      </c>
      <c r="I29" s="41"/>
    </row>
    <row r="30" spans="1:12" x14ac:dyDescent="0.25">
      <c r="B30" t="str">
        <f>B3</f>
        <v>RSA</v>
      </c>
      <c r="F30" s="15" t="s">
        <v>75</v>
      </c>
      <c r="G30" s="72">
        <f>SUM(G18:G29)</f>
        <v>3158.94</v>
      </c>
      <c r="H30" s="72">
        <f>SUM(H18:H29)</f>
        <v>58.169999999999995</v>
      </c>
      <c r="I30" s="72"/>
      <c r="J30" s="15"/>
      <c r="K30" s="15"/>
      <c r="L30" s="15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4" workbookViewId="0">
      <selection activeCell="D14" sqref="D14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8" bestFit="1" customWidth="1"/>
    <col min="5" max="5" width="13.42578125" bestFit="1" customWidth="1"/>
    <col min="6" max="6" width="14.28515625" style="41" bestFit="1" customWidth="1"/>
    <col min="7" max="7" width="10.5703125" bestFit="1" customWidth="1"/>
    <col min="8" max="8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Microdrive Consulting Limited PS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1" t="str">
        <f>'Data Capture'!B6</f>
        <v>00813125RQ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1" x14ac:dyDescent="0.25">
      <c r="A11" s="30">
        <v>42830</v>
      </c>
      <c r="B11" s="6">
        <v>6533.4</v>
      </c>
      <c r="C11" s="64" t="s">
        <v>80</v>
      </c>
      <c r="D11" s="65">
        <v>36157</v>
      </c>
      <c r="E11" s="82"/>
      <c r="F11" s="82"/>
      <c r="G11" s="82">
        <f>'Data Capture'!H30</f>
        <v>58.169999999999995</v>
      </c>
      <c r="H11" s="82"/>
      <c r="I11" s="82"/>
    </row>
    <row r="12" spans="1:21" x14ac:dyDescent="0.25">
      <c r="A12" s="30">
        <v>42830</v>
      </c>
      <c r="B12" s="7">
        <v>32456.63</v>
      </c>
      <c r="C12" s="3" t="s">
        <v>81</v>
      </c>
      <c r="D12" s="66">
        <v>32456.63</v>
      </c>
      <c r="E12" s="83"/>
      <c r="F12" s="83"/>
      <c r="G12" s="82">
        <f t="shared" ref="G12:G18" si="0">SUM(J12:U12)</f>
        <v>5447.89</v>
      </c>
      <c r="H12" s="83"/>
      <c r="I12" s="83"/>
      <c r="R12">
        <v>5447.89</v>
      </c>
    </row>
    <row r="13" spans="1:21" x14ac:dyDescent="0.25">
      <c r="A13" s="30">
        <v>42830</v>
      </c>
      <c r="B13" s="7">
        <v>87000</v>
      </c>
      <c r="C13" s="3" t="s">
        <v>82</v>
      </c>
      <c r="D13" s="66">
        <v>0</v>
      </c>
      <c r="E13" s="83"/>
      <c r="F13" s="83"/>
      <c r="G13" s="82">
        <f t="shared" si="0"/>
        <v>0</v>
      </c>
      <c r="H13" s="83">
        <v>87000</v>
      </c>
      <c r="I13" s="83"/>
    </row>
    <row r="14" spans="1:21" x14ac:dyDescent="0.25">
      <c r="A14" s="30">
        <v>42830</v>
      </c>
      <c r="B14" s="7"/>
      <c r="C14" s="3"/>
      <c r="D14" s="66"/>
      <c r="E14" s="83"/>
      <c r="F14" s="83"/>
      <c r="G14" s="82">
        <f t="shared" si="0"/>
        <v>0</v>
      </c>
      <c r="H14" s="83"/>
      <c r="I14" s="83"/>
    </row>
    <row r="15" spans="1:21" x14ac:dyDescent="0.25">
      <c r="A15" s="30">
        <v>42830</v>
      </c>
      <c r="B15" s="7"/>
      <c r="C15" s="3"/>
      <c r="D15" s="66"/>
      <c r="E15" s="83"/>
      <c r="F15" s="83"/>
      <c r="G15" s="82">
        <f t="shared" si="0"/>
        <v>0</v>
      </c>
      <c r="H15" s="83"/>
      <c r="I15" s="83"/>
    </row>
    <row r="16" spans="1:21" x14ac:dyDescent="0.25">
      <c r="A16" s="30">
        <v>42830</v>
      </c>
      <c r="B16" s="7"/>
      <c r="C16" s="3"/>
      <c r="D16" s="66"/>
      <c r="E16" s="83"/>
      <c r="F16" s="83"/>
      <c r="G16" s="82">
        <f t="shared" si="0"/>
        <v>0</v>
      </c>
      <c r="H16" s="83"/>
      <c r="I16" s="83"/>
    </row>
    <row r="17" spans="1:9" x14ac:dyDescent="0.25">
      <c r="A17" s="30">
        <v>42830</v>
      </c>
      <c r="B17" s="7"/>
      <c r="C17" s="3"/>
      <c r="D17" s="66"/>
      <c r="E17" s="83"/>
      <c r="F17" s="83"/>
      <c r="G17" s="82">
        <f t="shared" si="0"/>
        <v>0</v>
      </c>
      <c r="H17" s="83"/>
      <c r="I17" s="83"/>
    </row>
    <row r="18" spans="1:9" x14ac:dyDescent="0.25">
      <c r="A18" s="30">
        <v>42830</v>
      </c>
      <c r="B18" s="7"/>
      <c r="C18" s="3"/>
      <c r="D18" s="66"/>
      <c r="E18" s="83"/>
      <c r="F18" s="83"/>
      <c r="G18" s="82">
        <f t="shared" si="0"/>
        <v>0</v>
      </c>
      <c r="H18" s="83"/>
      <c r="I18" s="83"/>
    </row>
    <row r="19" spans="1:9" ht="15.75" thickBot="1" x14ac:dyDescent="0.3">
      <c r="A19" s="30">
        <v>42830</v>
      </c>
      <c r="B19" s="9"/>
      <c r="C19" s="10"/>
      <c r="D19" s="67"/>
      <c r="E19" s="84"/>
      <c r="F19" s="84"/>
      <c r="G19" s="84"/>
      <c r="H19" s="84"/>
      <c r="I19" s="84"/>
    </row>
    <row r="20" spans="1:9" x14ac:dyDescent="0.25">
      <c r="A20" s="57" t="s">
        <v>68</v>
      </c>
      <c r="B20" s="58"/>
      <c r="C20" s="56"/>
      <c r="D20" s="68"/>
      <c r="E20" s="56"/>
      <c r="F20" s="56"/>
      <c r="G20" s="56"/>
      <c r="H20" s="56"/>
      <c r="I20" s="59"/>
    </row>
    <row r="21" spans="1:9" x14ac:dyDescent="0.25">
      <c r="A21" s="60" t="s">
        <v>69</v>
      </c>
      <c r="B21" s="53"/>
      <c r="C21" s="54"/>
      <c r="D21" s="69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11"/>
      <c r="C22" s="14"/>
      <c r="D22" s="70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SUM(B11:B19)</f>
        <v>125990.03</v>
      </c>
      <c r="C23" s="52"/>
      <c r="D23" s="71">
        <f>SUM(D11:D18)</f>
        <v>68613.63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6"/>
      <c r="C1" s="77"/>
    </row>
    <row r="2" spans="1:18" x14ac:dyDescent="0.25">
      <c r="L2" s="25"/>
    </row>
    <row r="3" spans="1:18" ht="20.25" customHeight="1" x14ac:dyDescent="0.25">
      <c r="A3" s="15" t="s">
        <v>7</v>
      </c>
      <c r="B3" s="73">
        <f>'Data Capture'!B7</f>
        <v>0</v>
      </c>
      <c r="C3" s="74"/>
      <c r="D3" s="15" t="s">
        <v>7</v>
      </c>
      <c r="E3" s="73">
        <f>'Data Capture'!C7</f>
        <v>0</v>
      </c>
      <c r="F3" s="74"/>
      <c r="G3" s="15" t="s">
        <v>7</v>
      </c>
      <c r="H3" s="73">
        <f>'Data Capture'!D7</f>
        <v>0</v>
      </c>
      <c r="I3" s="74"/>
      <c r="J3" s="15" t="s">
        <v>7</v>
      </c>
      <c r="K3" s="75">
        <f>'Data Capture'!E7</f>
        <v>0</v>
      </c>
      <c r="L3" s="74"/>
      <c r="M3" s="15" t="s">
        <v>7</v>
      </c>
      <c r="N3" s="73" t="s">
        <v>12</v>
      </c>
      <c r="O3" s="74"/>
      <c r="P3" s="15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8">
        <f>B3</f>
        <v>0</v>
      </c>
      <c r="C38" s="78"/>
      <c r="D38" s="22">
        <f>E3</f>
        <v>0</v>
      </c>
      <c r="E38" s="78">
        <f>H3</f>
        <v>0</v>
      </c>
      <c r="F38" s="78"/>
      <c r="G38" s="22">
        <f>K3</f>
        <v>0</v>
      </c>
      <c r="H38" s="78" t="str">
        <f>N3</f>
        <v>N/A</v>
      </c>
      <c r="I38" s="78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81" t="e">
        <f>C31/(C31+F31+I31+L31+O31+R31)</f>
        <v>#DIV/0!</v>
      </c>
      <c r="C39" s="81"/>
      <c r="D39" s="21" t="e">
        <f>F31/(C31+F31+I31+L31+O31+R31)</f>
        <v>#DIV/0!</v>
      </c>
      <c r="E39" s="81" t="e">
        <f>I31/(C31+F31+I31+L31+O31+R31)</f>
        <v>#DIV/0!</v>
      </c>
      <c r="F39" s="81"/>
      <c r="G39" s="21" t="e">
        <f>L31/(C31+F31+I31+L31+O31+R31)</f>
        <v>#DIV/0!</v>
      </c>
      <c r="H39" s="81" t="e">
        <f>O31/(C31+F31+I31+L31+O31+R31)</f>
        <v>#DIV/0!</v>
      </c>
      <c r="I39" s="81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8">
        <f>B3</f>
        <v>0</v>
      </c>
      <c r="C44" s="78"/>
      <c r="D44" s="22">
        <f>E3</f>
        <v>0</v>
      </c>
      <c r="E44" s="78">
        <f>H3</f>
        <v>0</v>
      </c>
      <c r="F44" s="78"/>
      <c r="G44" s="22">
        <f>K3</f>
        <v>0</v>
      </c>
      <c r="H44" s="78" t="str">
        <f>N3</f>
        <v>N/A</v>
      </c>
      <c r="I44" s="78"/>
      <c r="J44" s="22" t="str">
        <f>Q3</f>
        <v>N/A</v>
      </c>
    </row>
    <row r="45" spans="1:11" ht="23.25" customHeight="1" x14ac:dyDescent="0.25">
      <c r="A45" s="15" t="s">
        <v>15</v>
      </c>
      <c r="B45" s="79" t="e">
        <f>B39*D42</f>
        <v>#DIV/0!</v>
      </c>
      <c r="C45" s="79"/>
      <c r="D45" s="28" t="e">
        <f>D42*D39</f>
        <v>#DIV/0!</v>
      </c>
      <c r="E45" s="79" t="e">
        <f>E39*D42</f>
        <v>#DIV/0!</v>
      </c>
      <c r="F45" s="79"/>
      <c r="G45" s="28" t="e">
        <f>G39*D42</f>
        <v>#DIV/0!</v>
      </c>
      <c r="H45" s="79" t="e">
        <f>H39*D42</f>
        <v>#DIV/0!</v>
      </c>
      <c r="I45" s="79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2018-01-17T20:05:20Z</dcterms:modified>
</cp:coreProperties>
</file>