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COUNTS 2021" sheetId="1" r:id="rId4"/>
    <sheet state="visible" name="INTEREST" sheetId="2" r:id="rId5"/>
    <sheet state="visible" name="PENSION DRWAN" sheetId="3" r:id="rId6"/>
  </sheets>
  <definedNames/>
  <calcPr/>
  <extLst>
    <ext uri="GoogleSheetsCustomDataVersion1">
      <go:sheetsCustomData xmlns:go="http://customooxmlschemas.google.com/" r:id="rId7" roundtripDataSignature="AMtx7mgQC86H4ptyEHUG3GACx5MfQitvfQ=="/>
    </ext>
  </extLst>
</workbook>
</file>

<file path=xl/sharedStrings.xml><?xml version="1.0" encoding="utf-8"?>
<sst xmlns="http://schemas.openxmlformats.org/spreadsheetml/2006/main" count="276" uniqueCount="100">
  <si>
    <t>Mr and Mrs M MEHTA - PENSION SCHEME</t>
  </si>
  <si>
    <t>Year Ended 31st March, 2021</t>
  </si>
  <si>
    <t>CURRENT ACCOUNT</t>
  </si>
  <si>
    <t>AMOUNT</t>
  </si>
  <si>
    <t>APRIL</t>
  </si>
  <si>
    <t>MAY</t>
  </si>
  <si>
    <t>JUNE</t>
  </si>
  <si>
    <t>JULY</t>
  </si>
  <si>
    <t>AUGUST</t>
  </si>
  <si>
    <t>SEPT.,</t>
  </si>
  <si>
    <t>OCT.,</t>
  </si>
  <si>
    <t>NOV.,</t>
  </si>
  <si>
    <t>DEC.,</t>
  </si>
  <si>
    <t>JAN.,</t>
  </si>
  <si>
    <t>FEB.,</t>
  </si>
  <si>
    <t>MARCH</t>
  </si>
  <si>
    <t>Opening Balance - 01/04/2020</t>
  </si>
  <si>
    <t>RECEIPTS:</t>
  </si>
  <si>
    <t>Liquidity Select 30 day</t>
  </si>
  <si>
    <t xml:space="preserve"> </t>
  </si>
  <si>
    <t>Mr.&amp; Mrs M Mehta</t>
  </si>
  <si>
    <r>
      <rPr>
        <rFont val="Arial"/>
        <color theme="1"/>
        <sz val="10.0"/>
      </rPr>
      <t>Romeera House</t>
    </r>
    <r>
      <rPr>
        <rFont val="Arial"/>
        <b/>
        <color theme="1"/>
        <sz val="10.0"/>
      </rPr>
      <t xml:space="preserve"> - Rent</t>
    </r>
  </si>
  <si>
    <r>
      <rPr>
        <rFont val="Arial"/>
        <b/>
        <color theme="1"/>
        <sz val="10.0"/>
      </rPr>
      <t xml:space="preserve">RH - </t>
    </r>
    <r>
      <rPr>
        <rFont val="Arial"/>
        <color theme="1"/>
        <sz val="10.0"/>
      </rPr>
      <t>Refurb. Building expenditure</t>
    </r>
  </si>
  <si>
    <t>PAYMENTS:</t>
  </si>
  <si>
    <t>Pension - Information Commission's Office</t>
  </si>
  <si>
    <t>The Pensions Regulator - Levy</t>
  </si>
  <si>
    <t>Pension Practitioner.Com Limited</t>
  </si>
  <si>
    <r>
      <rPr>
        <rFont val="Arial"/>
        <b/>
        <color theme="1"/>
        <sz val="10.0"/>
      </rPr>
      <t xml:space="preserve">RH - </t>
    </r>
    <r>
      <rPr>
        <rFont val="Arial"/>
        <color theme="1"/>
        <sz val="10.0"/>
      </rPr>
      <t>Refurb. Building expenditure</t>
    </r>
  </si>
  <si>
    <t>Closing Balance - 31/03/2021</t>
  </si>
  <si>
    <t>LIQUIDITY SELCET ACCOUNT - Rs. (Indian Rupee account)</t>
  </si>
  <si>
    <t>NATWEST BANK Plc</t>
  </si>
  <si>
    <t>Natwest - Current account</t>
  </si>
  <si>
    <t>Mr.&amp; Mrs M Mehta  -  current account</t>
  </si>
  <si>
    <t>LIQUIDITY SELCET ACCOUNT - 30 DAYS NOTICE</t>
  </si>
  <si>
    <r>
      <rPr>
        <rFont val="Arial"/>
        <color theme="1"/>
        <sz val="10.0"/>
      </rPr>
      <t>Romeera House</t>
    </r>
    <r>
      <rPr>
        <rFont val="Arial"/>
        <b/>
        <color theme="1"/>
        <sz val="10.0"/>
      </rPr>
      <t xml:space="preserve"> - Rent</t>
    </r>
  </si>
  <si>
    <t>INTEREST - Liquidity Select 30 day</t>
  </si>
  <si>
    <r>
      <rPr>
        <rFont val="Arial"/>
        <b/>
        <color theme="1"/>
        <sz val="10.0"/>
      </rPr>
      <t xml:space="preserve">RH - </t>
    </r>
    <r>
      <rPr>
        <rFont val="Arial"/>
        <color theme="1"/>
        <sz val="10.0"/>
      </rPr>
      <t>Refurb. Building expenditure</t>
    </r>
  </si>
  <si>
    <t>31/03/2021</t>
  </si>
  <si>
    <t>31/03/2020</t>
  </si>
  <si>
    <t>R E C O N C I L I A T I O N:</t>
  </si>
  <si>
    <t>Romeera House - building expenditure</t>
  </si>
  <si>
    <t>Liquidity Deposit Account</t>
  </si>
  <si>
    <t>Opening Balances - 01/04/2020</t>
  </si>
  <si>
    <t>ENC - electrical inspection &amp; NICEIC certification</t>
  </si>
  <si>
    <t>Current Account - Pound Sterling</t>
  </si>
  <si>
    <t>Rent</t>
  </si>
  <si>
    <t>ENC - ground floor offices LED lightiing panels</t>
  </si>
  <si>
    <t>Romeera House, CM24 1QL - valuation 25/03/2015</t>
  </si>
  <si>
    <t>Interest</t>
  </si>
  <si>
    <t>Interest - MMC Ltd</t>
  </si>
  <si>
    <t>HM Revenue &amp; Customs - Tax</t>
  </si>
  <si>
    <t>Overheads</t>
  </si>
  <si>
    <t>Accrued Income &amp; Expenses:</t>
  </si>
  <si>
    <r>
      <rPr>
        <rFont val="Arial"/>
        <b/>
        <color theme="1"/>
        <sz val="10.0"/>
      </rPr>
      <t xml:space="preserve">RH - </t>
    </r>
    <r>
      <rPr>
        <rFont val="Arial"/>
        <color theme="1"/>
        <sz val="10.0"/>
      </rPr>
      <t>Refurb. Building expenditure</t>
    </r>
  </si>
  <si>
    <t>Romeera House - Rent</t>
  </si>
  <si>
    <t>Legal &amp; Professional fees</t>
  </si>
  <si>
    <t>Balance Sheet Value</t>
  </si>
  <si>
    <t>Closing Balances - 31/03/2021</t>
  </si>
  <si>
    <t>MOVEMENTS</t>
  </si>
  <si>
    <t>INTEREST RECEIVED</t>
  </si>
  <si>
    <t>MR &amp; MRS M MEHTA - PENSION SCHEME</t>
  </si>
  <si>
    <t>ROMEERA PENSION SCHEME</t>
  </si>
  <si>
    <t>2020 / 2021</t>
  </si>
  <si>
    <t>2019 / 2020</t>
  </si>
  <si>
    <t>2018 / 2019</t>
  </si>
  <si>
    <t>2017 / 2018</t>
  </si>
  <si>
    <t>2016 / 2017</t>
  </si>
  <si>
    <t>2015 / 2016</t>
  </si>
  <si>
    <t>2014 / 2015</t>
  </si>
  <si>
    <t>2013 / 2014</t>
  </si>
  <si>
    <t>2012 / 2013</t>
  </si>
  <si>
    <t>2011 / 2012</t>
  </si>
  <si>
    <t>2010 / 2011</t>
  </si>
  <si>
    <t>2009 / 2010</t>
  </si>
  <si>
    <t>2008 / 2009</t>
  </si>
  <si>
    <t>2007 / 2008</t>
  </si>
  <si>
    <t>2006 / 2007</t>
  </si>
  <si>
    <t>2005 / 2006</t>
  </si>
  <si>
    <t>MMC Limited</t>
  </si>
  <si>
    <t>SEPTEMBER</t>
  </si>
  <si>
    <t>OCTOBER</t>
  </si>
  <si>
    <t>NOVEMBER</t>
  </si>
  <si>
    <t>DECEMBER</t>
  </si>
  <si>
    <t>JANUARY</t>
  </si>
  <si>
    <t>FEBRUARY</t>
  </si>
  <si>
    <t>Pension drawn by Mr and Mrs M Mehta</t>
  </si>
  <si>
    <t>HMRC</t>
  </si>
  <si>
    <t>Period</t>
  </si>
  <si>
    <t>Pension Amount</t>
  </si>
  <si>
    <t>Pension Paid</t>
  </si>
  <si>
    <t>%</t>
  </si>
  <si>
    <t>Tax Paid</t>
  </si>
  <si>
    <t>17th February, 2009</t>
  </si>
  <si>
    <t>Mrs Meenal Mehta</t>
  </si>
  <si>
    <t>8th April, 2010</t>
  </si>
  <si>
    <t>19th October, 2010</t>
  </si>
  <si>
    <t>Mr Madhoo Mehta</t>
  </si>
  <si>
    <t>14th February, 2011</t>
  </si>
  <si>
    <t>24th March, 2011</t>
  </si>
  <si>
    <t>19th October, 2011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</si>
</sst>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/M/YYYY"/>
    <numFmt numFmtId="165" formatCode="#,##0.00;[Red]\(\ #,##0.00\ \)"/>
    <numFmt numFmtId="166" formatCode="#,##0.00;[Red]\(#,##0.00\)"/>
    <numFmt numFmtId="167" formatCode="_-* #,##0.00_-;\-* #,##0.00_-;_-* &quot;-&quot;??_-;_-@"/>
  </numFmts>
  <fonts count="14">
    <font>
      <sz val="10.0"/>
      <color rgb="FF000000"/>
      <name val="Arial"/>
    </font>
    <font>
      <b/>
      <sz val="11.0"/>
      <color rgb="FF0000FF"/>
      <name val="Arial"/>
    </font>
    <font>
      <b/>
      <sz val="10.0"/>
      <color rgb="FF0000FF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10.0"/>
      <color theme="4"/>
      <name val="Arial"/>
    </font>
    <font/>
    <font>
      <sz val="10.0"/>
      <color rgb="FF0000FF"/>
      <name val="Arial"/>
    </font>
    <font>
      <color theme="1"/>
      <name val="Calibri"/>
    </font>
    <font>
      <color theme="1"/>
      <name val="Arial"/>
    </font>
    <font>
      <b/>
      <sz val="12.0"/>
      <color theme="1"/>
      <name val="Arial"/>
    </font>
    <font>
      <b/>
      <sz val="10.0"/>
      <color rgb="FF0070C0"/>
      <name val="Arial"/>
    </font>
    <font>
      <sz val="10.0"/>
      <color rgb="FF0070C0"/>
      <name val="Arial"/>
    </font>
    <font>
      <b/>
      <sz val="10.0"/>
      <color rgb="FFFF000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8DB3E2"/>
        <bgColor rgb="FF8DB3E2"/>
      </patternFill>
    </fill>
  </fills>
  <borders count="6">
    <border/>
    <border>
      <left/>
      <right/>
      <top/>
      <bottom style="medium">
        <color rgb="FF000000"/>
      </bottom>
    </border>
    <border>
      <left/>
      <right/>
      <top/>
      <bottom/>
    </border>
    <border>
      <bottom style="medium">
        <color rgb="FF000000"/>
      </bottom>
    </border>
    <border>
      <bottom style="thin">
        <color rgb="FF000000"/>
      </bottom>
    </border>
    <border>
      <top style="thin">
        <color rgb="FF000000"/>
      </top>
      <bottom style="double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1" fillId="2" fontId="2" numFmtId="0" xfId="0" applyAlignment="1" applyBorder="1" applyFill="1" applyFont="1">
      <alignment horizontal="left"/>
    </xf>
    <xf borderId="0" fillId="0" fontId="3" numFmtId="0" xfId="0" applyAlignment="1" applyFont="1">
      <alignment horizontal="center"/>
    </xf>
    <xf borderId="0" fillId="0" fontId="3" numFmtId="0" xfId="0" applyFont="1"/>
    <xf borderId="0" fillId="0" fontId="4" numFmtId="164" xfId="0" applyAlignment="1" applyFont="1" applyNumberFormat="1">
      <alignment horizontal="center"/>
    </xf>
    <xf borderId="0" fillId="0" fontId="4" numFmtId="0" xfId="0" applyAlignment="1" applyFont="1">
      <alignment horizontal="center"/>
    </xf>
    <xf borderId="0" fillId="0" fontId="4" numFmtId="0" xfId="0" applyFont="1"/>
    <xf borderId="0" fillId="0" fontId="4" numFmtId="165" xfId="0" applyFont="1" applyNumberFormat="1"/>
    <xf borderId="0" fillId="0" fontId="3" numFmtId="165" xfId="0" applyFont="1" applyNumberFormat="1"/>
    <xf borderId="0" fillId="0" fontId="3" numFmtId="0" xfId="0" applyAlignment="1" applyFont="1">
      <alignment horizontal="right"/>
    </xf>
    <xf borderId="0" fillId="0" fontId="2" numFmtId="0" xfId="0" applyAlignment="1" applyFont="1">
      <alignment horizontal="left"/>
    </xf>
    <xf borderId="0" fillId="0" fontId="4" numFmtId="0" xfId="0" applyAlignment="1" applyFont="1">
      <alignment horizontal="right"/>
    </xf>
    <xf borderId="0" fillId="0" fontId="3" numFmtId="0" xfId="0" applyAlignment="1" applyFont="1">
      <alignment horizontal="left"/>
    </xf>
    <xf borderId="2" fillId="3" fontId="3" numFmtId="0" xfId="0" applyBorder="1" applyFill="1" applyFont="1"/>
    <xf borderId="2" fillId="3" fontId="3" numFmtId="165" xfId="0" applyBorder="1" applyFont="1" applyNumberFormat="1"/>
    <xf borderId="1" fillId="3" fontId="3" numFmtId="165" xfId="0" applyBorder="1" applyFont="1" applyNumberFormat="1"/>
    <xf borderId="2" fillId="3" fontId="4" numFmtId="0" xfId="0" applyAlignment="1" applyBorder="1" applyFont="1">
      <alignment horizontal="center"/>
    </xf>
    <xf borderId="2" fillId="3" fontId="4" numFmtId="164" xfId="0" applyAlignment="1" applyBorder="1" applyFont="1" applyNumberFormat="1">
      <alignment horizontal="center"/>
    </xf>
    <xf borderId="2" fillId="3" fontId="4" numFmtId="0" xfId="0" applyBorder="1" applyFont="1"/>
    <xf borderId="2" fillId="3" fontId="2" numFmtId="0" xfId="0" applyBorder="1" applyFont="1"/>
    <xf borderId="2" fillId="3" fontId="3" numFmtId="0" xfId="0" applyAlignment="1" applyBorder="1" applyFont="1">
      <alignment horizontal="right"/>
    </xf>
    <xf borderId="2" fillId="3" fontId="2" numFmtId="0" xfId="0" applyAlignment="1" applyBorder="1" applyFont="1">
      <alignment horizontal="left"/>
    </xf>
    <xf borderId="2" fillId="3" fontId="4" numFmtId="165" xfId="0" applyBorder="1" applyFont="1" applyNumberFormat="1"/>
    <xf borderId="3" fillId="0" fontId="5" numFmtId="0" xfId="0" applyAlignment="1" applyBorder="1" applyFont="1">
      <alignment horizontal="left"/>
    </xf>
    <xf borderId="3" fillId="0" fontId="3" numFmtId="165" xfId="0" applyBorder="1" applyFont="1" applyNumberFormat="1"/>
    <xf quotePrefix="1" borderId="1" fillId="2" fontId="2" numFmtId="165" xfId="0" applyAlignment="1" applyBorder="1" applyFont="1" applyNumberFormat="1">
      <alignment horizontal="center"/>
    </xf>
    <xf borderId="3" fillId="0" fontId="2" numFmtId="165" xfId="0" applyAlignment="1" applyBorder="1" applyFont="1" applyNumberFormat="1">
      <alignment horizontal="center"/>
    </xf>
    <xf borderId="3" fillId="0" fontId="6" numFmtId="0" xfId="0" applyBorder="1" applyFont="1"/>
    <xf borderId="0" fillId="0" fontId="7" numFmtId="165" xfId="0" applyFont="1" applyNumberFormat="1"/>
    <xf borderId="0" fillId="0" fontId="4" numFmtId="165" xfId="0" applyAlignment="1" applyFont="1" applyNumberFormat="1">
      <alignment horizontal="left"/>
    </xf>
    <xf borderId="0" fillId="0" fontId="3" numFmtId="166" xfId="0" applyAlignment="1" applyFont="1" applyNumberFormat="1">
      <alignment horizontal="left"/>
    </xf>
    <xf borderId="0" fillId="0" fontId="3" numFmtId="166" xfId="0" applyFont="1" applyNumberFormat="1"/>
    <xf borderId="0" fillId="0" fontId="8" numFmtId="0" xfId="0" applyFont="1"/>
    <xf borderId="4" fillId="0" fontId="3" numFmtId="165" xfId="0" applyBorder="1" applyFont="1" applyNumberFormat="1"/>
    <xf borderId="4" fillId="0" fontId="7" numFmtId="165" xfId="0" applyBorder="1" applyFont="1" applyNumberFormat="1"/>
    <xf borderId="0" fillId="0" fontId="2" numFmtId="165" xfId="0" applyFont="1" applyNumberFormat="1"/>
    <xf borderId="0" fillId="0" fontId="3" numFmtId="166" xfId="0" applyAlignment="1" applyFont="1" applyNumberFormat="1">
      <alignment horizontal="left" readingOrder="0"/>
    </xf>
    <xf borderId="0" fillId="0" fontId="7" numFmtId="0" xfId="0" applyFont="1"/>
    <xf borderId="5" fillId="0" fontId="4" numFmtId="165" xfId="0" applyBorder="1" applyFont="1" applyNumberFormat="1"/>
    <xf borderId="5" fillId="0" fontId="2" numFmtId="165" xfId="0" applyBorder="1" applyFont="1" applyNumberFormat="1"/>
    <xf borderId="5" fillId="0" fontId="4" numFmtId="166" xfId="0" applyBorder="1" applyFont="1" applyNumberFormat="1"/>
    <xf borderId="0" fillId="0" fontId="9" numFmtId="0" xfId="0" applyAlignment="1" applyFont="1">
      <alignment readingOrder="0"/>
    </xf>
    <xf borderId="0" fillId="0" fontId="8" numFmtId="166" xfId="0" applyFont="1" applyNumberFormat="1"/>
    <xf borderId="0" fillId="0" fontId="8" numFmtId="165" xfId="0" applyFont="1" applyNumberFormat="1"/>
    <xf borderId="2" fillId="4" fontId="3" numFmtId="0" xfId="0" applyBorder="1" applyFill="1" applyFont="1"/>
    <xf borderId="0" fillId="0" fontId="10" numFmtId="0" xfId="0" applyAlignment="1" applyFont="1">
      <alignment horizontal="center"/>
    </xf>
    <xf borderId="2" fillId="4" fontId="4" numFmtId="0" xfId="0" applyBorder="1" applyFont="1"/>
    <xf borderId="3" fillId="0" fontId="2" numFmtId="0" xfId="0" applyAlignment="1" applyBorder="1" applyFont="1">
      <alignment horizontal="center"/>
    </xf>
    <xf borderId="2" fillId="4" fontId="2" numFmtId="0" xfId="0" applyAlignment="1" applyBorder="1" applyFont="1">
      <alignment horizontal="left"/>
    </xf>
    <xf borderId="3" fillId="0" fontId="11" numFmtId="0" xfId="0" applyAlignment="1" applyBorder="1" applyFont="1">
      <alignment horizontal="center"/>
    </xf>
    <xf borderId="3" fillId="0" fontId="4" numFmtId="0" xfId="0" applyAlignment="1" applyBorder="1" applyFont="1">
      <alignment horizontal="center"/>
    </xf>
    <xf borderId="0" fillId="0" fontId="1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2" numFmtId="0" xfId="0" applyFont="1"/>
    <xf borderId="0" fillId="0" fontId="12" numFmtId="167" xfId="0" applyFont="1" applyNumberFormat="1"/>
    <xf borderId="0" fillId="0" fontId="3" numFmtId="167" xfId="0" applyFont="1" applyNumberFormat="1"/>
    <xf borderId="0" fillId="0" fontId="7" numFmtId="167" xfId="0" applyFont="1" applyNumberFormat="1"/>
    <xf borderId="0" fillId="0" fontId="7" numFmtId="167" xfId="0" applyAlignment="1" applyFont="1" applyNumberFormat="1">
      <alignment horizontal="right"/>
    </xf>
    <xf borderId="5" fillId="0" fontId="11" numFmtId="167" xfId="0" applyBorder="1" applyFont="1" applyNumberFormat="1"/>
    <xf borderId="5" fillId="0" fontId="4" numFmtId="167" xfId="0" applyBorder="1" applyFont="1" applyNumberFormat="1"/>
    <xf borderId="5" fillId="0" fontId="2" numFmtId="167" xfId="0" applyBorder="1" applyFont="1" applyNumberFormat="1"/>
    <xf borderId="0" fillId="0" fontId="13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3.0" ySplit="6.0" topLeftCell="D7" activePane="bottomRight" state="frozen"/>
      <selection activeCell="D1" sqref="D1" pane="topRight"/>
      <selection activeCell="A7" sqref="A7" pane="bottomLeft"/>
      <selection activeCell="D7" sqref="D7" pane="bottomRight"/>
    </sheetView>
  </sheetViews>
  <sheetFormatPr customHeight="1" defaultColWidth="14.43" defaultRowHeight="15.0"/>
  <cols>
    <col customWidth="1" min="1" max="1" width="37.0"/>
    <col customWidth="1" min="2" max="2" width="5.71"/>
    <col customWidth="1" min="3" max="3" width="16.14"/>
    <col customWidth="1" min="4" max="4" width="5.71"/>
    <col customWidth="1" min="5" max="5" width="16.86"/>
    <col customWidth="1" min="6" max="8" width="14.43"/>
    <col customWidth="1" min="9" max="9" width="16.0"/>
    <col customWidth="1" min="10" max="12" width="14.43"/>
    <col customWidth="1" min="13" max="13" width="16.14"/>
    <col customWidth="1" min="14" max="15" width="14.43"/>
    <col customWidth="1" min="16" max="16" width="15.14"/>
    <col customWidth="1" min="17" max="26" width="8.71"/>
  </cols>
  <sheetData>
    <row r="1" ht="15.0" customHeight="1">
      <c r="A1" s="1" t="s">
        <v>0</v>
      </c>
      <c r="D1" s="1"/>
    </row>
    <row r="2" ht="12.75" customHeight="1"/>
    <row r="3" ht="12.75" customHeight="1">
      <c r="A3" s="2" t="s">
        <v>1</v>
      </c>
      <c r="B3" s="2"/>
    </row>
    <row r="4" ht="12.75" customHeight="1">
      <c r="A4" s="2"/>
    </row>
    <row r="5" ht="12.75" customHeight="1">
      <c r="A5" s="3" t="s">
        <v>2</v>
      </c>
      <c r="C5" s="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ht="12.75" customHeight="1">
      <c r="C6" s="6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7" t="s">
        <v>15</v>
      </c>
    </row>
    <row r="7" ht="12.75" customHeight="1"/>
    <row r="8" ht="12.75" customHeight="1">
      <c r="A8" s="8" t="s">
        <v>16</v>
      </c>
      <c r="B8" s="8"/>
      <c r="C8" s="9">
        <v>343.25</v>
      </c>
      <c r="E8" s="10">
        <v>343.25</v>
      </c>
      <c r="F8" s="10">
        <f t="shared" ref="F8:P8" si="1">E26</f>
        <v>343.25</v>
      </c>
      <c r="G8" s="10">
        <f t="shared" si="1"/>
        <v>343.25</v>
      </c>
      <c r="H8" s="10">
        <f t="shared" si="1"/>
        <v>333.25</v>
      </c>
      <c r="I8" s="10">
        <f t="shared" si="1"/>
        <v>333.25</v>
      </c>
      <c r="J8" s="10">
        <f t="shared" si="1"/>
        <v>333.25</v>
      </c>
      <c r="K8" s="10">
        <f t="shared" si="1"/>
        <v>183.25</v>
      </c>
      <c r="L8" s="10">
        <f t="shared" si="1"/>
        <v>134.25</v>
      </c>
      <c r="M8" s="10">
        <f t="shared" si="1"/>
        <v>134.25</v>
      </c>
      <c r="N8" s="10">
        <f t="shared" si="1"/>
        <v>128.25</v>
      </c>
      <c r="O8" s="10">
        <f t="shared" si="1"/>
        <v>128.25</v>
      </c>
      <c r="P8" s="10">
        <f t="shared" si="1"/>
        <v>128.25</v>
      </c>
    </row>
    <row r="9" ht="12.75" customHeight="1">
      <c r="A9" s="2" t="s">
        <v>17</v>
      </c>
      <c r="B9" s="2"/>
      <c r="C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ht="12.75" customHeight="1">
      <c r="A10" s="11" t="s">
        <v>18</v>
      </c>
      <c r="B10" s="11"/>
      <c r="C10" s="10">
        <f t="shared" ref="C10:C13" si="2">SUM(E10:P10)</f>
        <v>3050</v>
      </c>
      <c r="E10" s="10"/>
      <c r="F10" s="10"/>
      <c r="G10" s="10"/>
      <c r="H10" s="10"/>
      <c r="I10" s="10"/>
      <c r="J10" s="10">
        <v>1750.0</v>
      </c>
      <c r="K10" s="10">
        <v>1300.0</v>
      </c>
      <c r="L10" s="10"/>
      <c r="M10" s="10"/>
      <c r="N10" s="10" t="s">
        <v>19</v>
      </c>
      <c r="O10" s="10"/>
      <c r="P10" s="10"/>
    </row>
    <row r="11" ht="12.75" customHeight="1">
      <c r="A11" s="11" t="s">
        <v>20</v>
      </c>
      <c r="B11" s="11"/>
      <c r="C11" s="10">
        <f t="shared" si="2"/>
        <v>0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</row>
    <row r="12" ht="12.75" customHeight="1">
      <c r="A12" s="11" t="s">
        <v>21</v>
      </c>
      <c r="B12" s="11"/>
      <c r="C12" s="10">
        <f t="shared" si="2"/>
        <v>45000</v>
      </c>
      <c r="E12" s="10" t="s">
        <v>19</v>
      </c>
      <c r="F12" s="10"/>
      <c r="G12" s="10">
        <v>45000.0</v>
      </c>
      <c r="H12" s="10"/>
      <c r="I12" s="10"/>
      <c r="J12" s="10"/>
      <c r="K12" s="10"/>
      <c r="L12" s="10"/>
      <c r="M12" s="10"/>
      <c r="N12" s="10"/>
      <c r="O12" s="10"/>
      <c r="P12" s="10"/>
    </row>
    <row r="13" ht="12.75" customHeight="1">
      <c r="A13" s="11" t="s">
        <v>22</v>
      </c>
      <c r="B13" s="11"/>
      <c r="C13" s="10">
        <f t="shared" si="2"/>
        <v>4540</v>
      </c>
      <c r="E13" s="10" t="s">
        <v>19</v>
      </c>
      <c r="F13" s="10"/>
      <c r="G13" s="10">
        <v>4540.0</v>
      </c>
      <c r="H13" s="10"/>
      <c r="I13" s="10"/>
      <c r="J13" s="10"/>
      <c r="K13" s="10"/>
      <c r="L13" s="10"/>
      <c r="M13" s="10"/>
      <c r="N13" s="10"/>
      <c r="O13" s="10"/>
      <c r="P13" s="10"/>
    </row>
    <row r="14" ht="12.75" customHeight="1">
      <c r="A14" s="11"/>
      <c r="B14" s="11"/>
      <c r="C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</row>
    <row r="15" ht="12.75" customHeight="1">
      <c r="A15" s="12" t="s">
        <v>23</v>
      </c>
      <c r="B15" s="12"/>
      <c r="C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ht="12.75" customHeight="1">
      <c r="A16" s="11" t="s">
        <v>18</v>
      </c>
      <c r="B16" s="11"/>
      <c r="C16" s="10">
        <f t="shared" ref="C16:C17" si="3">SUM(E16:P16)</f>
        <v>-49550</v>
      </c>
      <c r="E16" s="10"/>
      <c r="F16" s="10"/>
      <c r="G16" s="10">
        <v>-49550.0</v>
      </c>
      <c r="H16" s="10"/>
      <c r="I16" s="10"/>
      <c r="J16" s="10"/>
      <c r="K16" s="10"/>
      <c r="L16" s="10"/>
      <c r="M16" s="10"/>
      <c r="N16" s="10"/>
      <c r="O16" s="10"/>
      <c r="P16" s="10"/>
    </row>
    <row r="17" ht="12.75" customHeight="1">
      <c r="A17" s="13" t="s">
        <v>19</v>
      </c>
      <c r="B17" s="11"/>
      <c r="C17" s="10">
        <f t="shared" si="3"/>
        <v>0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ht="12.75" customHeight="1">
      <c r="A18" s="14" t="s">
        <v>19</v>
      </c>
      <c r="B18" s="14"/>
      <c r="C18" s="10" t="s">
        <v>19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ht="12.75" customHeight="1">
      <c r="A19" s="11" t="s">
        <v>24</v>
      </c>
      <c r="B19" s="11"/>
      <c r="C19" s="10">
        <f t="shared" ref="C19:C21" si="4">SUM(E19:P19)</f>
        <v>-35</v>
      </c>
      <c r="E19" s="10"/>
      <c r="F19" s="10"/>
      <c r="G19" s="10"/>
      <c r="H19" s="10"/>
      <c r="I19" s="10"/>
      <c r="J19" s="10"/>
      <c r="K19" s="10"/>
      <c r="L19" s="10"/>
      <c r="M19" s="10">
        <v>-35.0</v>
      </c>
      <c r="N19" s="10"/>
      <c r="O19" s="10"/>
      <c r="P19" s="10"/>
    </row>
    <row r="20" ht="12.75" customHeight="1">
      <c r="A20" s="11" t="s">
        <v>25</v>
      </c>
      <c r="B20" s="11"/>
      <c r="C20" s="10">
        <f t="shared" si="4"/>
        <v>0</v>
      </c>
      <c r="E20" s="10"/>
      <c r="F20" s="10"/>
      <c r="G20" s="10"/>
      <c r="H20" s="10"/>
      <c r="I20" s="10"/>
      <c r="J20" s="10"/>
      <c r="K20" s="10">
        <v>-29.0</v>
      </c>
      <c r="L20" s="10"/>
      <c r="M20" s="10">
        <v>29.0</v>
      </c>
      <c r="N20" s="10"/>
      <c r="O20" s="10"/>
      <c r="P20" s="10"/>
    </row>
    <row r="21" ht="12.75" customHeight="1">
      <c r="A21" s="11" t="s">
        <v>26</v>
      </c>
      <c r="B21" s="11"/>
      <c r="C21" s="10">
        <f t="shared" si="4"/>
        <v>-3220</v>
      </c>
      <c r="E21" s="10"/>
      <c r="F21" s="10"/>
      <c r="G21" s="10"/>
      <c r="H21" s="10"/>
      <c r="I21" s="10"/>
      <c r="J21" s="10">
        <v>-1900.0</v>
      </c>
      <c r="K21" s="10">
        <v>-1320.0</v>
      </c>
      <c r="L21" s="10"/>
      <c r="M21" s="10"/>
      <c r="N21" s="10"/>
      <c r="O21" s="10"/>
      <c r="P21" s="10"/>
    </row>
    <row r="22" ht="12.75" customHeight="1">
      <c r="A22" s="11"/>
      <c r="B22" s="11"/>
      <c r="C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ht="12.75" customHeight="1">
      <c r="A23" s="11" t="s">
        <v>27</v>
      </c>
      <c r="B23" s="11"/>
      <c r="C23" s="10">
        <f>SUM(E23:P23)</f>
        <v>0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ht="12.75" customHeight="1">
      <c r="A24" s="11" t="s">
        <v>19</v>
      </c>
      <c r="B24" s="11"/>
      <c r="C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ht="12.75" customHeight="1">
      <c r="A25" s="11" t="s">
        <v>19</v>
      </c>
      <c r="B25" s="11"/>
      <c r="C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ht="12.75" customHeight="1">
      <c r="A26" s="8" t="s">
        <v>28</v>
      </c>
      <c r="B26" s="8"/>
      <c r="C26" s="9">
        <f>SUM(C8:C25)</f>
        <v>128.25</v>
      </c>
      <c r="E26" s="9">
        <f t="shared" ref="E26:P26" si="5">SUM(E8:E25)</f>
        <v>343.25</v>
      </c>
      <c r="F26" s="9">
        <f t="shared" si="5"/>
        <v>343.25</v>
      </c>
      <c r="G26" s="9">
        <f t="shared" si="5"/>
        <v>333.25</v>
      </c>
      <c r="H26" s="9">
        <f t="shared" si="5"/>
        <v>333.25</v>
      </c>
      <c r="I26" s="9">
        <f t="shared" si="5"/>
        <v>333.25</v>
      </c>
      <c r="J26" s="9">
        <f t="shared" si="5"/>
        <v>183.25</v>
      </c>
      <c r="K26" s="9">
        <f t="shared" si="5"/>
        <v>134.25</v>
      </c>
      <c r="L26" s="9">
        <f t="shared" si="5"/>
        <v>134.25</v>
      </c>
      <c r="M26" s="9">
        <f t="shared" si="5"/>
        <v>128.25</v>
      </c>
      <c r="N26" s="9">
        <f t="shared" si="5"/>
        <v>128.25</v>
      </c>
      <c r="O26" s="9">
        <f t="shared" si="5"/>
        <v>128.25</v>
      </c>
      <c r="P26" s="9">
        <f t="shared" si="5"/>
        <v>128.25</v>
      </c>
    </row>
    <row r="27" ht="12.75" customHeight="1">
      <c r="C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ht="12.75" customHeight="1">
      <c r="A28" s="15"/>
      <c r="C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ht="12.75" customHeight="1">
      <c r="A29" s="3" t="s">
        <v>29</v>
      </c>
      <c r="B29" s="3"/>
      <c r="C29" s="3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ht="12.75" customHeight="1">
      <c r="A30" s="15"/>
      <c r="C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ht="12.75" customHeight="1">
      <c r="A31" s="18" t="s">
        <v>30</v>
      </c>
      <c r="C31" s="19" t="s">
        <v>3</v>
      </c>
      <c r="E31" s="18" t="s">
        <v>4</v>
      </c>
      <c r="F31" s="18" t="s">
        <v>5</v>
      </c>
      <c r="G31" s="18" t="s">
        <v>6</v>
      </c>
      <c r="H31" s="18" t="s">
        <v>7</v>
      </c>
      <c r="I31" s="18" t="s">
        <v>8</v>
      </c>
      <c r="J31" s="18" t="s">
        <v>9</v>
      </c>
      <c r="K31" s="18" t="s">
        <v>10</v>
      </c>
      <c r="L31" s="18" t="s">
        <v>11</v>
      </c>
      <c r="M31" s="18" t="s">
        <v>12</v>
      </c>
      <c r="N31" s="18" t="s">
        <v>13</v>
      </c>
      <c r="O31" s="18" t="s">
        <v>14</v>
      </c>
      <c r="P31" s="18" t="s">
        <v>15</v>
      </c>
    </row>
    <row r="32" ht="12.75" customHeight="1">
      <c r="A32" s="15"/>
      <c r="C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ht="12.75" customHeight="1">
      <c r="A33" s="20" t="s">
        <v>16</v>
      </c>
      <c r="C33" s="16">
        <v>99.88</v>
      </c>
      <c r="E33" s="16">
        <v>99.88</v>
      </c>
      <c r="F33" s="16">
        <f t="shared" ref="F33:P33" si="6">E41</f>
        <v>99.88</v>
      </c>
      <c r="G33" s="16">
        <f t="shared" si="6"/>
        <v>99.88</v>
      </c>
      <c r="H33" s="16">
        <f t="shared" si="6"/>
        <v>99.88</v>
      </c>
      <c r="I33" s="16">
        <f t="shared" si="6"/>
        <v>99.88</v>
      </c>
      <c r="J33" s="16">
        <f t="shared" si="6"/>
        <v>99.88</v>
      </c>
      <c r="K33" s="16">
        <f t="shared" si="6"/>
        <v>99.88</v>
      </c>
      <c r="L33" s="16">
        <f t="shared" si="6"/>
        <v>99.88</v>
      </c>
      <c r="M33" s="16">
        <f t="shared" si="6"/>
        <v>99.88</v>
      </c>
      <c r="N33" s="16">
        <f t="shared" si="6"/>
        <v>99.88</v>
      </c>
      <c r="O33" s="16">
        <f t="shared" si="6"/>
        <v>99.88</v>
      </c>
      <c r="P33" s="16">
        <f t="shared" si="6"/>
        <v>99.88</v>
      </c>
    </row>
    <row r="34" ht="12.75" customHeight="1">
      <c r="A34" s="21" t="s">
        <v>17</v>
      </c>
      <c r="C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ht="12.75" customHeight="1">
      <c r="A35" s="22" t="s">
        <v>31</v>
      </c>
      <c r="C35" s="16">
        <f>SUM(E35:P35)</f>
        <v>0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ht="12.75" customHeight="1">
      <c r="A36" s="22"/>
      <c r="C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ht="12.75" customHeight="1">
      <c r="A37" s="23" t="s">
        <v>23</v>
      </c>
      <c r="C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ht="12.75" customHeight="1">
      <c r="A38" s="22" t="s">
        <v>32</v>
      </c>
      <c r="C38" s="16">
        <f t="shared" ref="C38:C39" si="7">SUM(E38:P38)</f>
        <v>0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ht="12.75" customHeight="1">
      <c r="A39" s="22" t="s">
        <v>19</v>
      </c>
      <c r="C39" s="16">
        <f t="shared" si="7"/>
        <v>0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ht="12.75" customHeight="1">
      <c r="A40" s="22"/>
      <c r="C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ht="12.75" customHeight="1">
      <c r="A41" s="20" t="s">
        <v>28</v>
      </c>
      <c r="C41" s="24">
        <f>SUM(C33:C40)</f>
        <v>99.88</v>
      </c>
      <c r="E41" s="24">
        <f t="shared" ref="E41:P41" si="8">SUM(E33:E40)</f>
        <v>99.88</v>
      </c>
      <c r="F41" s="24">
        <f t="shared" si="8"/>
        <v>99.88</v>
      </c>
      <c r="G41" s="24">
        <f t="shared" si="8"/>
        <v>99.88</v>
      </c>
      <c r="H41" s="24">
        <f t="shared" si="8"/>
        <v>99.88</v>
      </c>
      <c r="I41" s="24">
        <f t="shared" si="8"/>
        <v>99.88</v>
      </c>
      <c r="J41" s="24">
        <f t="shared" si="8"/>
        <v>99.88</v>
      </c>
      <c r="K41" s="24">
        <f t="shared" si="8"/>
        <v>99.88</v>
      </c>
      <c r="L41" s="24">
        <f t="shared" si="8"/>
        <v>99.88</v>
      </c>
      <c r="M41" s="24">
        <f t="shared" si="8"/>
        <v>99.88</v>
      </c>
      <c r="N41" s="24">
        <f t="shared" si="8"/>
        <v>99.88</v>
      </c>
      <c r="O41" s="24">
        <f t="shared" si="8"/>
        <v>99.88</v>
      </c>
      <c r="P41" s="24">
        <f t="shared" si="8"/>
        <v>99.88</v>
      </c>
    </row>
    <row r="42" ht="12.75" customHeight="1">
      <c r="A42" s="15"/>
      <c r="C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ht="12.75" customHeight="1">
      <c r="C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ht="12.75" customHeight="1">
      <c r="A44" s="3" t="s">
        <v>33</v>
      </c>
      <c r="B44" s="3"/>
      <c r="C44" s="3"/>
      <c r="E44" s="25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</row>
    <row r="45" ht="12.75" customHeight="1">
      <c r="C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ht="12.75" customHeight="1">
      <c r="A46" s="7" t="s">
        <v>30</v>
      </c>
      <c r="B46" s="7"/>
      <c r="C46" s="6" t="s">
        <v>3</v>
      </c>
      <c r="E46" s="7" t="s">
        <v>4</v>
      </c>
      <c r="F46" s="7" t="s">
        <v>5</v>
      </c>
      <c r="G46" s="7" t="s">
        <v>6</v>
      </c>
      <c r="H46" s="7" t="s">
        <v>7</v>
      </c>
      <c r="I46" s="7" t="s">
        <v>8</v>
      </c>
      <c r="J46" s="7" t="s">
        <v>9</v>
      </c>
      <c r="K46" s="7" t="s">
        <v>10</v>
      </c>
      <c r="L46" s="7" t="s">
        <v>11</v>
      </c>
      <c r="M46" s="7" t="s">
        <v>12</v>
      </c>
      <c r="N46" s="7" t="s">
        <v>13</v>
      </c>
      <c r="O46" s="7" t="s">
        <v>14</v>
      </c>
      <c r="P46" s="7" t="s">
        <v>15</v>
      </c>
    </row>
    <row r="47" ht="12.75" customHeight="1"/>
    <row r="48" ht="12.75" customHeight="1">
      <c r="A48" s="8" t="s">
        <v>16</v>
      </c>
      <c r="B48" s="8"/>
      <c r="C48" s="9">
        <v>9285890.52</v>
      </c>
      <c r="E48" s="10">
        <v>9285890.52</v>
      </c>
      <c r="F48" s="10">
        <f t="shared" ref="F48:P48" si="9">E61</f>
        <v>9288180.19</v>
      </c>
      <c r="G48" s="10">
        <f t="shared" si="9"/>
        <v>9290394.08</v>
      </c>
      <c r="H48" s="10">
        <f t="shared" si="9"/>
        <v>9340025.54</v>
      </c>
      <c r="I48" s="10">
        <f t="shared" si="9"/>
        <v>9340104.87</v>
      </c>
      <c r="J48" s="10">
        <f t="shared" si="9"/>
        <v>9340176.52</v>
      </c>
      <c r="K48" s="10">
        <f t="shared" si="9"/>
        <v>9383510.98</v>
      </c>
      <c r="L48" s="10">
        <f t="shared" si="9"/>
        <v>9382288.1</v>
      </c>
      <c r="M48" s="10">
        <f t="shared" si="9"/>
        <v>9382367.79</v>
      </c>
      <c r="N48" s="10">
        <f t="shared" si="9"/>
        <v>9427447.49</v>
      </c>
      <c r="O48" s="10">
        <f t="shared" si="9"/>
        <v>9421042.38</v>
      </c>
      <c r="P48" s="10">
        <f t="shared" si="9"/>
        <v>9421114.65</v>
      </c>
    </row>
    <row r="49" ht="12.75" customHeight="1">
      <c r="A49" s="2" t="s">
        <v>17</v>
      </c>
      <c r="B49" s="2"/>
      <c r="C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ht="12.75" customHeight="1">
      <c r="A50" s="11" t="s">
        <v>31</v>
      </c>
      <c r="B50" s="11"/>
      <c r="C50" s="10">
        <f t="shared" ref="C50:C52" si="10">SUM(E50:P50)</f>
        <v>49550</v>
      </c>
      <c r="E50" s="10"/>
      <c r="F50" s="10"/>
      <c r="G50" s="10">
        <v>49550.0</v>
      </c>
      <c r="H50" s="10"/>
      <c r="I50" s="10"/>
      <c r="J50" s="10"/>
      <c r="K50" s="10"/>
      <c r="L50" s="10"/>
      <c r="M50" s="10"/>
      <c r="N50" s="10"/>
      <c r="O50" s="10"/>
      <c r="P50" s="10"/>
    </row>
    <row r="51" ht="12.75" customHeight="1">
      <c r="A51" s="11" t="s">
        <v>34</v>
      </c>
      <c r="B51" s="11"/>
      <c r="C51" s="10">
        <f t="shared" si="10"/>
        <v>135000</v>
      </c>
      <c r="E51" s="10"/>
      <c r="F51" s="10"/>
      <c r="G51" s="10"/>
      <c r="H51" s="10"/>
      <c r="I51" s="10"/>
      <c r="J51" s="10">
        <v>45000.0</v>
      </c>
      <c r="K51" s="10"/>
      <c r="L51" s="10"/>
      <c r="M51" s="10">
        <v>45000.0</v>
      </c>
      <c r="N51" s="10"/>
      <c r="O51" s="10"/>
      <c r="P51" s="10">
        <v>45000.0</v>
      </c>
    </row>
    <row r="52" ht="12.75" customHeight="1">
      <c r="A52" s="11" t="s">
        <v>35</v>
      </c>
      <c r="B52" s="11"/>
      <c r="C52" s="10">
        <f t="shared" si="10"/>
        <v>5289.32</v>
      </c>
      <c r="E52" s="10">
        <v>2289.67</v>
      </c>
      <c r="F52" s="10">
        <v>2213.89</v>
      </c>
      <c r="G52" s="10">
        <v>81.46</v>
      </c>
      <c r="H52" s="10">
        <v>79.33</v>
      </c>
      <c r="I52" s="10">
        <v>71.65</v>
      </c>
      <c r="J52" s="10">
        <v>84.46</v>
      </c>
      <c r="K52" s="10">
        <v>77.12</v>
      </c>
      <c r="L52" s="10">
        <v>79.69</v>
      </c>
      <c r="M52" s="10">
        <v>79.7</v>
      </c>
      <c r="N52" s="10">
        <v>74.89</v>
      </c>
      <c r="O52" s="10">
        <v>72.27</v>
      </c>
      <c r="P52" s="10">
        <v>85.19</v>
      </c>
    </row>
    <row r="53" ht="12.75" customHeight="1">
      <c r="A53" s="11"/>
      <c r="B53" s="11"/>
      <c r="C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ht="12.75" customHeight="1">
      <c r="A54" s="11"/>
      <c r="B54" s="11"/>
      <c r="C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ht="12.75" customHeight="1">
      <c r="A55" s="12" t="s">
        <v>23</v>
      </c>
      <c r="B55" s="12"/>
      <c r="C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ht="12.75" customHeight="1">
      <c r="A56" s="11" t="s">
        <v>32</v>
      </c>
      <c r="B56" s="11"/>
      <c r="C56" s="10">
        <f t="shared" ref="C56:C57" si="11">SUM(E56:P56)</f>
        <v>-3050</v>
      </c>
      <c r="E56" s="10"/>
      <c r="F56" s="10"/>
      <c r="G56" s="10"/>
      <c r="H56" s="10"/>
      <c r="I56" s="10"/>
      <c r="J56" s="10">
        <v>-1750.0</v>
      </c>
      <c r="K56" s="10">
        <v>-1300.0</v>
      </c>
      <c r="L56" s="10"/>
      <c r="M56" s="10"/>
      <c r="N56" s="10" t="s">
        <v>19</v>
      </c>
      <c r="O56" s="10"/>
      <c r="P56" s="10"/>
    </row>
    <row r="57" ht="12.75" customHeight="1">
      <c r="A57" s="11" t="s">
        <v>36</v>
      </c>
      <c r="B57" s="11"/>
      <c r="C57" s="10">
        <f t="shared" si="11"/>
        <v>-6480</v>
      </c>
      <c r="E57" s="10"/>
      <c r="F57" s="10"/>
      <c r="G57" s="10"/>
      <c r="H57" s="10"/>
      <c r="I57" s="10"/>
      <c r="J57" s="10"/>
      <c r="K57" s="10"/>
      <c r="L57" s="10"/>
      <c r="M57" s="10"/>
      <c r="N57" s="10">
        <v>-6480.0</v>
      </c>
      <c r="O57" s="10"/>
      <c r="P57" s="10"/>
    </row>
    <row r="58" ht="12.75" customHeight="1">
      <c r="A58" s="11"/>
      <c r="B58" s="11"/>
      <c r="C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ht="12.75" customHeight="1">
      <c r="A59" s="11"/>
      <c r="B59" s="11"/>
      <c r="C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ht="12.75" customHeight="1">
      <c r="A60" s="11"/>
      <c r="B60" s="11"/>
      <c r="C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ht="12.75" customHeight="1">
      <c r="A61" s="8" t="s">
        <v>28</v>
      </c>
      <c r="B61" s="8"/>
      <c r="C61" s="9">
        <f>SUM(C48:C60)</f>
        <v>9466199.84</v>
      </c>
      <c r="E61" s="9">
        <f t="shared" ref="E61:P61" si="12">SUM(E48:E60)</f>
        <v>9288180.19</v>
      </c>
      <c r="F61" s="9">
        <f t="shared" si="12"/>
        <v>9290394.08</v>
      </c>
      <c r="G61" s="9">
        <f t="shared" si="12"/>
        <v>9340025.54</v>
      </c>
      <c r="H61" s="9">
        <f t="shared" si="12"/>
        <v>9340104.87</v>
      </c>
      <c r="I61" s="9">
        <f t="shared" si="12"/>
        <v>9340176.52</v>
      </c>
      <c r="J61" s="9">
        <f t="shared" si="12"/>
        <v>9383510.98</v>
      </c>
      <c r="K61" s="9">
        <f t="shared" si="12"/>
        <v>9382288.1</v>
      </c>
      <c r="L61" s="9">
        <f t="shared" si="12"/>
        <v>9382367.79</v>
      </c>
      <c r="M61" s="9">
        <f t="shared" si="12"/>
        <v>9427447.49</v>
      </c>
      <c r="N61" s="9">
        <f t="shared" si="12"/>
        <v>9421042.38</v>
      </c>
      <c r="O61" s="9">
        <f t="shared" si="12"/>
        <v>9421114.65</v>
      </c>
      <c r="P61" s="9">
        <f t="shared" si="12"/>
        <v>9466199.84</v>
      </c>
    </row>
    <row r="62" ht="12.75" customHeight="1">
      <c r="C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ht="12.75" customHeight="1">
      <c r="C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ht="12.75" customHeight="1">
      <c r="C64" s="10"/>
      <c r="E64" s="10"/>
      <c r="F64" s="10"/>
      <c r="G64" s="10"/>
      <c r="H64" s="10"/>
      <c r="I64" s="10"/>
      <c r="J64" s="10"/>
      <c r="K64" s="10"/>
      <c r="L64" s="10"/>
    </row>
    <row r="65" ht="12.75" customHeight="1">
      <c r="A65" s="3" t="s">
        <v>30</v>
      </c>
      <c r="C65" s="27" t="s">
        <v>37</v>
      </c>
      <c r="E65" s="10"/>
      <c r="F65" s="27" t="s">
        <v>38</v>
      </c>
      <c r="H65" s="10"/>
      <c r="I65" s="28" t="s">
        <v>39</v>
      </c>
      <c r="J65" s="29"/>
      <c r="K65" s="29"/>
      <c r="L65" s="10"/>
      <c r="M65" s="28" t="s">
        <v>40</v>
      </c>
      <c r="N65" s="29"/>
      <c r="O65" s="29"/>
    </row>
    <row r="66" ht="12.75" customHeight="1">
      <c r="C66" s="10"/>
      <c r="E66" s="10"/>
      <c r="F66" s="30"/>
      <c r="H66" s="10"/>
      <c r="I66" s="10"/>
      <c r="J66" s="10"/>
      <c r="K66" s="10"/>
      <c r="L66" s="10"/>
    </row>
    <row r="67" ht="12.75" customHeight="1">
      <c r="A67" s="5" t="s">
        <v>41</v>
      </c>
      <c r="C67" s="10">
        <f>SUM(C61)</f>
        <v>9466199.84</v>
      </c>
      <c r="E67" s="10"/>
      <c r="F67" s="30">
        <v>9285890.52</v>
      </c>
      <c r="H67" s="10"/>
      <c r="I67" s="31" t="s">
        <v>42</v>
      </c>
      <c r="K67" s="9">
        <f>SUM(F72)</f>
        <v>11336233.77</v>
      </c>
      <c r="L67" s="10"/>
      <c r="M67" s="32" t="s">
        <v>43</v>
      </c>
      <c r="N67" s="32"/>
      <c r="O67" s="32"/>
      <c r="P67" s="33">
        <v>-6480.0</v>
      </c>
    </row>
    <row r="68" ht="12.75" customHeight="1">
      <c r="A68" s="34" t="s">
        <v>44</v>
      </c>
      <c r="C68" s="10">
        <f>C26</f>
        <v>128.25</v>
      </c>
      <c r="E68" s="10"/>
      <c r="F68" s="30">
        <v>343.25</v>
      </c>
      <c r="H68" s="10"/>
      <c r="I68" s="10" t="s">
        <v>45</v>
      </c>
      <c r="J68" s="10">
        <f>SUM(C12+C51)</f>
        <v>180000</v>
      </c>
      <c r="K68" s="10"/>
      <c r="L68" s="10"/>
      <c r="M68" s="32" t="s">
        <v>46</v>
      </c>
      <c r="N68" s="32"/>
      <c r="O68" s="32"/>
      <c r="P68" s="33">
        <v>4540.0</v>
      </c>
    </row>
    <row r="69" ht="12.75" customHeight="1">
      <c r="A69" s="14" t="s">
        <v>47</v>
      </c>
      <c r="C69" s="10">
        <v>2050000.0</v>
      </c>
      <c r="E69" s="10"/>
      <c r="F69" s="30">
        <v>2050000.0</v>
      </c>
      <c r="H69" s="10"/>
      <c r="I69" s="10" t="s">
        <v>48</v>
      </c>
      <c r="J69" s="10">
        <f t="shared" ref="J69:J70" si="13">SUM(C52)</f>
        <v>5289.32</v>
      </c>
      <c r="K69" s="10"/>
      <c r="L69" s="10"/>
      <c r="M69" s="32"/>
      <c r="N69" s="32"/>
      <c r="O69" s="32"/>
      <c r="P69" s="33"/>
    </row>
    <row r="70" ht="12.75" customHeight="1">
      <c r="A70" s="14" t="s">
        <v>19</v>
      </c>
      <c r="C70" s="10" t="s">
        <v>19</v>
      </c>
      <c r="E70" s="10"/>
      <c r="F70" s="30" t="s">
        <v>19</v>
      </c>
      <c r="H70" s="10"/>
      <c r="I70" s="10" t="s">
        <v>49</v>
      </c>
      <c r="J70" s="35">
        <f t="shared" si="13"/>
        <v>0</v>
      </c>
      <c r="K70" s="10"/>
      <c r="L70" s="10"/>
      <c r="M70" s="32"/>
      <c r="N70" s="32"/>
      <c r="O70" s="32"/>
      <c r="P70" s="33"/>
    </row>
    <row r="71" ht="12.75" customHeight="1">
      <c r="C71" s="35" t="s">
        <v>19</v>
      </c>
      <c r="E71" s="10"/>
      <c r="F71" s="36" t="s">
        <v>19</v>
      </c>
      <c r="G71" s="5" t="s">
        <v>19</v>
      </c>
      <c r="H71" s="10" t="s">
        <v>19</v>
      </c>
      <c r="I71" s="10" t="s">
        <v>19</v>
      </c>
      <c r="J71" s="10"/>
      <c r="K71" s="10">
        <f>SUM(J68:J70)</f>
        <v>185289.32</v>
      </c>
      <c r="L71" s="10"/>
      <c r="M71" s="32"/>
      <c r="P71" s="33"/>
    </row>
    <row r="72" ht="12.75" customHeight="1">
      <c r="A72" s="7" t="s">
        <v>19</v>
      </c>
      <c r="B72" s="7"/>
      <c r="C72" s="9">
        <f>SUM(C67:C71)</f>
        <v>11516328.09</v>
      </c>
      <c r="E72" s="10"/>
      <c r="F72" s="37">
        <f>SUM(F67:F71)</f>
        <v>11336233.77</v>
      </c>
      <c r="H72" s="10"/>
      <c r="I72" s="14" t="s">
        <v>19</v>
      </c>
      <c r="J72" s="14"/>
      <c r="K72" s="10" t="s">
        <v>19</v>
      </c>
      <c r="L72" s="10"/>
      <c r="M72" s="38" t="s">
        <v>19</v>
      </c>
      <c r="P72" s="33"/>
    </row>
    <row r="73" ht="12.75" customHeight="1">
      <c r="A73" s="5" t="s">
        <v>19</v>
      </c>
      <c r="B73" s="5"/>
      <c r="C73" s="10" t="s">
        <v>19</v>
      </c>
      <c r="E73" s="10"/>
      <c r="F73" s="30" t="s">
        <v>19</v>
      </c>
      <c r="H73" s="10"/>
      <c r="I73" s="14" t="s">
        <v>50</v>
      </c>
      <c r="J73" s="14"/>
      <c r="K73" s="10" t="str">
        <f>C24</f>
        <v/>
      </c>
      <c r="L73" s="10"/>
      <c r="M73" s="32"/>
      <c r="P73" s="33"/>
    </row>
    <row r="74" ht="12.75" customHeight="1">
      <c r="A74" s="5" t="s">
        <v>19</v>
      </c>
      <c r="B74" s="5"/>
      <c r="C74" s="10" t="s">
        <v>19</v>
      </c>
      <c r="E74" s="10"/>
      <c r="F74" s="30" t="s">
        <v>19</v>
      </c>
      <c r="H74" s="10"/>
      <c r="I74" s="10" t="s">
        <v>51</v>
      </c>
      <c r="J74" s="10"/>
      <c r="K74" s="10">
        <f>SUM(C19:C23)</f>
        <v>-3255</v>
      </c>
      <c r="L74" s="10"/>
      <c r="M74" s="32"/>
      <c r="P74" s="33"/>
    </row>
    <row r="75" ht="12.75" customHeight="1">
      <c r="A75" s="8" t="s">
        <v>52</v>
      </c>
      <c r="B75" s="5"/>
      <c r="C75" s="10" t="s">
        <v>19</v>
      </c>
      <c r="E75" s="10"/>
      <c r="F75" s="30" t="s">
        <v>19</v>
      </c>
      <c r="H75" s="10"/>
      <c r="I75" s="14" t="s">
        <v>53</v>
      </c>
      <c r="K75" s="10">
        <f>SUM(C13+C57)</f>
        <v>-1940</v>
      </c>
      <c r="L75" s="10"/>
      <c r="M75" s="32"/>
      <c r="P75" s="33"/>
    </row>
    <row r="76" ht="12.75" customHeight="1">
      <c r="A76" s="11" t="s">
        <v>54</v>
      </c>
      <c r="B76" s="5"/>
      <c r="C76" s="10">
        <v>-45000.0</v>
      </c>
      <c r="E76" s="10"/>
      <c r="F76" s="30">
        <v>-45000.0</v>
      </c>
      <c r="H76" s="10"/>
      <c r="I76" s="10" t="s">
        <v>19</v>
      </c>
      <c r="J76" s="10"/>
      <c r="K76" s="9" t="s">
        <v>19</v>
      </c>
      <c r="L76" s="10"/>
      <c r="M76" s="32"/>
      <c r="P76" s="33"/>
    </row>
    <row r="77" ht="12.75" customHeight="1">
      <c r="A77" s="11" t="s">
        <v>55</v>
      </c>
      <c r="B77" s="5"/>
      <c r="C77" s="10">
        <v>-2875.0</v>
      </c>
      <c r="E77" s="10"/>
      <c r="F77" s="30">
        <v>-2875.0</v>
      </c>
      <c r="H77" s="10"/>
      <c r="I77" s="10"/>
      <c r="J77" s="10"/>
      <c r="K77" s="10"/>
      <c r="L77" s="10"/>
      <c r="M77" s="32"/>
      <c r="P77" s="33"/>
    </row>
    <row r="78" ht="12.75" customHeight="1">
      <c r="E78" s="10"/>
      <c r="F78" s="39"/>
      <c r="H78" s="10"/>
      <c r="I78" s="10"/>
      <c r="J78" s="10"/>
      <c r="K78" s="10"/>
      <c r="L78" s="10"/>
      <c r="M78" s="33"/>
      <c r="N78" s="33"/>
      <c r="O78" s="33"/>
      <c r="P78" s="33"/>
    </row>
    <row r="79" ht="12.75" customHeight="1">
      <c r="A79" s="8" t="s">
        <v>56</v>
      </c>
      <c r="B79" s="8"/>
      <c r="C79" s="40">
        <f>SUM(C72:C78)</f>
        <v>11468453.09</v>
      </c>
      <c r="E79" s="10"/>
      <c r="F79" s="41">
        <f>SUM(F72:F78)</f>
        <v>11288358.77</v>
      </c>
      <c r="H79" s="10"/>
      <c r="I79" s="31" t="s">
        <v>57</v>
      </c>
      <c r="K79" s="40">
        <f>SUM(K67:K78)</f>
        <v>11516328.09</v>
      </c>
      <c r="L79" s="10"/>
      <c r="M79" s="33"/>
      <c r="N79" s="33"/>
      <c r="O79" s="33"/>
      <c r="P79" s="42">
        <f>SUM(P67:P78)</f>
        <v>-1940</v>
      </c>
    </row>
    <row r="80" ht="12.75" customHeight="1">
      <c r="E80" s="10"/>
      <c r="F80" s="39"/>
      <c r="H80" s="10"/>
      <c r="I80" s="10"/>
      <c r="J80" s="10"/>
      <c r="K80" s="10"/>
      <c r="L80" s="10"/>
      <c r="M80" s="33"/>
      <c r="N80" s="33"/>
      <c r="O80" s="33"/>
      <c r="P80" s="33"/>
    </row>
    <row r="81" ht="12.75" customHeight="1">
      <c r="M81" s="33"/>
      <c r="N81" s="33"/>
      <c r="O81" s="33"/>
      <c r="P81" s="33"/>
    </row>
    <row r="82" ht="12.75" customHeight="1">
      <c r="A82" s="43" t="s">
        <v>58</v>
      </c>
      <c r="C82" s="44">
        <f>P67</f>
        <v>-6480</v>
      </c>
      <c r="M82" s="33"/>
      <c r="N82" s="33"/>
      <c r="O82" s="33"/>
      <c r="P82" s="33"/>
    </row>
    <row r="83" ht="12.75" customHeight="1">
      <c r="C83" s="45">
        <f t="shared" ref="C83:C84" si="14">K74</f>
        <v>-3255</v>
      </c>
      <c r="M83" s="33"/>
      <c r="N83" s="33"/>
      <c r="O83" s="33"/>
      <c r="P83" s="33"/>
    </row>
    <row r="84" ht="12.75" customHeight="1">
      <c r="C84" s="45">
        <f t="shared" si="14"/>
        <v>-1940</v>
      </c>
      <c r="M84" s="33"/>
      <c r="N84" s="33"/>
      <c r="O84" s="33"/>
      <c r="P84" s="33"/>
    </row>
    <row r="85" ht="12.75" customHeight="1">
      <c r="C85" s="44">
        <f>-P68</f>
        <v>-4540</v>
      </c>
    </row>
    <row r="86" ht="12.75" customHeight="1">
      <c r="C86" s="45">
        <f>C77</f>
        <v>-2875</v>
      </c>
    </row>
    <row r="87" ht="12.75" customHeight="1"/>
    <row r="88" ht="12.75" customHeight="1"/>
    <row r="89" ht="12.75" customHeight="1">
      <c r="C89" s="44">
        <f>SUM(C82:C88)</f>
        <v>-19090</v>
      </c>
    </row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5">
    <mergeCell ref="M72:O72"/>
    <mergeCell ref="M73:O73"/>
    <mergeCell ref="M74:O74"/>
    <mergeCell ref="I75:J75"/>
    <mergeCell ref="M75:O75"/>
    <mergeCell ref="M76:O76"/>
    <mergeCell ref="M77:O77"/>
    <mergeCell ref="I79:J79"/>
    <mergeCell ref="A1:C1"/>
    <mergeCell ref="I65:K65"/>
    <mergeCell ref="M65:O65"/>
    <mergeCell ref="I67:J67"/>
    <mergeCell ref="A69:B69"/>
    <mergeCell ref="A70:B70"/>
    <mergeCell ref="M71:O71"/>
  </mergeCells>
  <printOptions horizontalCentered="1"/>
  <pageMargins bottom="0.1968503937007874" footer="0.0" header="0.0" left="0.15748031496062992" right="0.15748031496062992" top="0.1968503937007874"/>
  <pageSetup paperSize="8"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14"/>
    <col customWidth="1" min="2" max="14" width="11.71"/>
    <col customWidth="1" min="15" max="15" width="5.71"/>
    <col customWidth="1" min="16" max="18" width="11.14"/>
    <col customWidth="1" min="19" max="26" width="8.71"/>
  </cols>
  <sheetData>
    <row r="1" ht="12.75" customHeight="1">
      <c r="O1" s="46"/>
    </row>
    <row r="2" ht="12.75" customHeight="1">
      <c r="A2" s="47" t="s">
        <v>59</v>
      </c>
      <c r="C2" s="7"/>
      <c r="D2" s="7"/>
      <c r="E2" s="7"/>
      <c r="F2" s="8"/>
      <c r="G2" s="8"/>
      <c r="H2" s="8"/>
      <c r="I2" s="8"/>
      <c r="J2" s="8"/>
      <c r="K2" s="8"/>
      <c r="L2" s="8"/>
      <c r="M2" s="8"/>
      <c r="N2" s="8"/>
      <c r="O2" s="48"/>
    </row>
    <row r="3" ht="12.75" customHeight="1">
      <c r="O3" s="46"/>
      <c r="Q3" s="39"/>
      <c r="R3" s="39"/>
    </row>
    <row r="4" ht="12.75" customHeight="1">
      <c r="A4" s="2" t="s">
        <v>19</v>
      </c>
      <c r="B4" s="49" t="s">
        <v>60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50"/>
      <c r="P4" s="49" t="s">
        <v>61</v>
      </c>
      <c r="Q4" s="29"/>
      <c r="R4" s="29"/>
    </row>
    <row r="5" ht="12.75" customHeight="1">
      <c r="O5" s="46"/>
      <c r="Q5" s="39"/>
      <c r="R5" s="39"/>
    </row>
    <row r="6" ht="12.75" customHeight="1">
      <c r="B6" s="51" t="s">
        <v>62</v>
      </c>
      <c r="C6" s="52" t="s">
        <v>63</v>
      </c>
      <c r="D6" s="49" t="s">
        <v>64</v>
      </c>
      <c r="E6" s="52" t="s">
        <v>65</v>
      </c>
      <c r="F6" s="49" t="s">
        <v>66</v>
      </c>
      <c r="G6" s="52" t="s">
        <v>67</v>
      </c>
      <c r="H6" s="49" t="s">
        <v>68</v>
      </c>
      <c r="I6" s="52" t="s">
        <v>69</v>
      </c>
      <c r="J6" s="49" t="s">
        <v>70</v>
      </c>
      <c r="K6" s="52" t="s">
        <v>71</v>
      </c>
      <c r="L6" s="49" t="s">
        <v>72</v>
      </c>
      <c r="M6" s="52" t="s">
        <v>73</v>
      </c>
      <c r="N6" s="49" t="s">
        <v>74</v>
      </c>
      <c r="O6" s="46"/>
      <c r="P6" s="52" t="s">
        <v>75</v>
      </c>
      <c r="Q6" s="49" t="s">
        <v>76</v>
      </c>
      <c r="R6" s="52" t="s">
        <v>77</v>
      </c>
    </row>
    <row r="7" ht="12.75" customHeight="1">
      <c r="B7" s="53"/>
      <c r="C7" s="7"/>
      <c r="D7" s="54"/>
      <c r="E7" s="7"/>
      <c r="F7" s="54"/>
      <c r="G7" s="7"/>
      <c r="H7" s="54"/>
      <c r="I7" s="7"/>
      <c r="J7" s="54"/>
      <c r="K7" s="7"/>
      <c r="L7" s="54"/>
      <c r="M7" s="7"/>
      <c r="N7" s="54"/>
      <c r="O7" s="46"/>
      <c r="P7" s="7"/>
      <c r="Q7" s="54"/>
      <c r="R7" s="7"/>
    </row>
    <row r="8" ht="12.75" customHeight="1">
      <c r="B8" s="55"/>
      <c r="C8" s="5"/>
      <c r="D8" s="39"/>
      <c r="E8" s="5"/>
      <c r="F8" s="39"/>
      <c r="G8" s="5"/>
      <c r="H8" s="39"/>
      <c r="I8" s="5"/>
      <c r="J8" s="39"/>
      <c r="K8" s="5"/>
      <c r="L8" s="39"/>
      <c r="M8" s="5"/>
      <c r="N8" s="39"/>
      <c r="O8" s="46"/>
      <c r="Q8" s="39"/>
      <c r="R8" s="5"/>
    </row>
    <row r="9" ht="12.75" customHeight="1">
      <c r="A9" s="34" t="s">
        <v>4</v>
      </c>
      <c r="B9" s="56">
        <v>2289.67</v>
      </c>
      <c r="C9" s="57">
        <v>1591.58</v>
      </c>
      <c r="D9" s="58">
        <v>762.65</v>
      </c>
      <c r="E9" s="57">
        <v>66.81</v>
      </c>
      <c r="F9" s="58">
        <v>1317.85</v>
      </c>
      <c r="G9" s="57">
        <v>2286.9</v>
      </c>
      <c r="H9" s="58">
        <v>0.0</v>
      </c>
      <c r="I9" s="57">
        <v>136.5</v>
      </c>
      <c r="J9" s="58">
        <v>33.89</v>
      </c>
      <c r="K9" s="57">
        <v>1783.09</v>
      </c>
      <c r="L9" s="58">
        <v>2764.54</v>
      </c>
      <c r="M9" s="57">
        <v>7083.42</v>
      </c>
      <c r="N9" s="58">
        <v>37550.38</v>
      </c>
      <c r="O9" s="46"/>
      <c r="P9" s="57">
        <v>32828.49</v>
      </c>
      <c r="Q9" s="58">
        <v>26560.53</v>
      </c>
      <c r="R9" s="57">
        <v>24520.15</v>
      </c>
    </row>
    <row r="10" ht="12.75" customHeight="1">
      <c r="A10" s="59" t="s">
        <v>78</v>
      </c>
      <c r="B10" s="56"/>
      <c r="C10" s="57">
        <v>48082.19</v>
      </c>
      <c r="D10" s="58"/>
      <c r="E10" s="57"/>
      <c r="F10" s="58"/>
      <c r="G10" s="57"/>
      <c r="H10" s="58"/>
      <c r="I10" s="57"/>
      <c r="J10" s="58"/>
      <c r="K10" s="57" t="s">
        <v>19</v>
      </c>
      <c r="L10" s="58"/>
      <c r="M10" s="57">
        <v>355.06</v>
      </c>
      <c r="N10" s="58"/>
      <c r="O10" s="46"/>
      <c r="P10" s="57"/>
      <c r="Q10" s="58"/>
      <c r="R10" s="57"/>
    </row>
    <row r="11" ht="12.75" customHeight="1">
      <c r="B11" s="56"/>
      <c r="C11" s="57"/>
      <c r="D11" s="58"/>
      <c r="E11" s="57"/>
      <c r="F11" s="58"/>
      <c r="G11" s="57"/>
      <c r="H11" s="58"/>
      <c r="I11" s="57"/>
      <c r="J11" s="58"/>
      <c r="K11" s="57" t="s">
        <v>19</v>
      </c>
      <c r="L11" s="58"/>
      <c r="M11" s="57" t="s">
        <v>19</v>
      </c>
      <c r="N11" s="58"/>
      <c r="O11" s="46"/>
      <c r="P11" s="57"/>
      <c r="Q11" s="58"/>
      <c r="R11" s="57"/>
    </row>
    <row r="12" ht="12.75" customHeight="1">
      <c r="A12" s="34" t="s">
        <v>5</v>
      </c>
      <c r="B12" s="56">
        <v>2213.89</v>
      </c>
      <c r="C12" s="57">
        <v>1544.16</v>
      </c>
      <c r="D12" s="58">
        <v>738.91</v>
      </c>
      <c r="E12" s="57">
        <v>78.68</v>
      </c>
      <c r="F12" s="58">
        <v>1657.47</v>
      </c>
      <c r="G12" s="57">
        <v>1983.12</v>
      </c>
      <c r="H12" s="58">
        <v>0.0</v>
      </c>
      <c r="I12" s="57">
        <v>59.14</v>
      </c>
      <c r="J12" s="58">
        <v>33.91</v>
      </c>
      <c r="K12" s="57">
        <v>2102.87</v>
      </c>
      <c r="L12" s="58">
        <v>2519.95</v>
      </c>
      <c r="M12" s="57">
        <v>2739.04</v>
      </c>
      <c r="N12" s="58">
        <v>35919.02</v>
      </c>
      <c r="O12" s="46"/>
      <c r="P12" s="57">
        <v>30965.9</v>
      </c>
      <c r="Q12" s="58">
        <v>24885.07</v>
      </c>
      <c r="R12" s="57">
        <v>24047.75</v>
      </c>
    </row>
    <row r="13" ht="12.75" customHeight="1">
      <c r="B13" s="56"/>
      <c r="C13" s="57"/>
      <c r="D13" s="58"/>
      <c r="E13" s="57"/>
      <c r="F13" s="58"/>
      <c r="G13" s="57"/>
      <c r="H13" s="58"/>
      <c r="I13" s="57"/>
      <c r="J13" s="58"/>
      <c r="K13" s="57" t="s">
        <v>19</v>
      </c>
      <c r="L13" s="58"/>
      <c r="M13" s="57">
        <v>150.06</v>
      </c>
      <c r="N13" s="58"/>
      <c r="O13" s="46"/>
      <c r="P13" s="57"/>
      <c r="Q13" s="58"/>
      <c r="R13" s="57"/>
    </row>
    <row r="14" ht="12.75" customHeight="1">
      <c r="A14" s="34" t="s">
        <v>19</v>
      </c>
      <c r="B14" s="56"/>
      <c r="C14" s="57"/>
      <c r="D14" s="58"/>
      <c r="E14" s="57"/>
      <c r="F14" s="58"/>
      <c r="G14" s="57"/>
      <c r="H14" s="58"/>
      <c r="I14" s="57"/>
      <c r="J14" s="58"/>
      <c r="K14" s="57"/>
      <c r="L14" s="58"/>
      <c r="M14" s="57"/>
      <c r="N14" s="58"/>
      <c r="O14" s="46"/>
      <c r="P14" s="57"/>
      <c r="Q14" s="58"/>
      <c r="R14" s="57"/>
    </row>
    <row r="15" ht="12.75" customHeight="1">
      <c r="A15" s="34" t="s">
        <v>6</v>
      </c>
      <c r="B15" s="56">
        <v>81.46</v>
      </c>
      <c r="C15" s="57">
        <v>1395.65</v>
      </c>
      <c r="D15" s="58">
        <v>696.81</v>
      </c>
      <c r="E15" s="57">
        <v>71.45</v>
      </c>
      <c r="F15" s="58">
        <v>1581.58</v>
      </c>
      <c r="G15" s="57">
        <v>1395.41</v>
      </c>
      <c r="H15" s="58">
        <v>0.0</v>
      </c>
      <c r="I15" s="57">
        <v>2.49</v>
      </c>
      <c r="J15" s="58">
        <v>45.28</v>
      </c>
      <c r="K15" s="57">
        <v>1926.7</v>
      </c>
      <c r="L15" s="58">
        <v>2983.09</v>
      </c>
      <c r="M15" s="57">
        <v>2192.76</v>
      </c>
      <c r="N15" s="58">
        <v>36419.82</v>
      </c>
      <c r="O15" s="46"/>
      <c r="P15" s="57">
        <v>34553.71</v>
      </c>
      <c r="Q15" s="58">
        <v>24523.27</v>
      </c>
      <c r="R15" s="57">
        <v>25803.04</v>
      </c>
    </row>
    <row r="16" ht="12.75" customHeight="1">
      <c r="A16" s="59" t="s">
        <v>78</v>
      </c>
      <c r="B16" s="56"/>
      <c r="C16" s="57">
        <v>24308.21</v>
      </c>
      <c r="D16" s="58"/>
      <c r="E16" s="57"/>
      <c r="F16" s="58"/>
      <c r="G16" s="57"/>
      <c r="H16" s="58"/>
      <c r="I16" s="57"/>
      <c r="J16" s="58"/>
      <c r="K16" s="57"/>
      <c r="L16" s="58"/>
      <c r="M16" s="57"/>
      <c r="N16" s="58"/>
      <c r="O16" s="46"/>
      <c r="P16" s="57"/>
      <c r="Q16" s="58"/>
      <c r="R16" s="57"/>
    </row>
    <row r="17" ht="12.75" customHeight="1">
      <c r="B17" s="56"/>
      <c r="C17" s="57"/>
      <c r="D17" s="58"/>
      <c r="E17" s="57"/>
      <c r="F17" s="58"/>
      <c r="G17" s="57"/>
      <c r="H17" s="58"/>
      <c r="I17" s="57"/>
      <c r="J17" s="58"/>
      <c r="K17" s="57"/>
      <c r="L17" s="58"/>
      <c r="M17" s="57"/>
      <c r="N17" s="58"/>
      <c r="O17" s="46"/>
      <c r="P17" s="57"/>
      <c r="Q17" s="58"/>
      <c r="R17" s="57"/>
    </row>
    <row r="18" ht="12.75" customHeight="1">
      <c r="A18" s="34" t="s">
        <v>7</v>
      </c>
      <c r="B18" s="56">
        <v>79.33</v>
      </c>
      <c r="C18" s="57">
        <v>1663.38</v>
      </c>
      <c r="D18" s="58">
        <v>772.74</v>
      </c>
      <c r="E18" s="57">
        <v>73.91</v>
      </c>
      <c r="F18" s="58">
        <v>2575.53</v>
      </c>
      <c r="G18" s="57">
        <v>1365.87</v>
      </c>
      <c r="H18" s="58">
        <v>954.08</v>
      </c>
      <c r="I18" s="57">
        <v>1.38</v>
      </c>
      <c r="J18" s="58">
        <v>63.94</v>
      </c>
      <c r="K18" s="57">
        <v>1876.86</v>
      </c>
      <c r="L18" s="58">
        <v>2727.81</v>
      </c>
      <c r="M18" s="57">
        <v>1861.61</v>
      </c>
      <c r="N18" s="58">
        <v>34052.24</v>
      </c>
      <c r="O18" s="46"/>
      <c r="P18" s="57">
        <v>33935.8</v>
      </c>
      <c r="Q18" s="58">
        <v>26671.19</v>
      </c>
      <c r="R18" s="57">
        <v>25045.74</v>
      </c>
    </row>
    <row r="19" ht="12.75" customHeight="1">
      <c r="B19" s="56"/>
      <c r="C19" s="57"/>
      <c r="D19" s="58" t="s">
        <v>19</v>
      </c>
      <c r="E19" s="57" t="s">
        <v>19</v>
      </c>
      <c r="F19" s="58" t="s">
        <v>19</v>
      </c>
      <c r="G19" s="57" t="s">
        <v>19</v>
      </c>
      <c r="H19" s="58" t="s">
        <v>19</v>
      </c>
      <c r="I19" s="57" t="s">
        <v>19</v>
      </c>
      <c r="J19" s="58" t="s">
        <v>19</v>
      </c>
      <c r="K19" s="57"/>
      <c r="L19" s="58" t="s">
        <v>19</v>
      </c>
      <c r="M19" s="57"/>
      <c r="N19" s="58">
        <v>0.31</v>
      </c>
      <c r="O19" s="46"/>
      <c r="P19" s="57"/>
      <c r="Q19" s="58"/>
      <c r="R19" s="57"/>
    </row>
    <row r="20" ht="12.75" customHeight="1">
      <c r="B20" s="56"/>
      <c r="C20" s="57"/>
      <c r="D20" s="58"/>
      <c r="E20" s="57"/>
      <c r="F20" s="58"/>
      <c r="G20" s="57"/>
      <c r="H20" s="58"/>
      <c r="I20" s="57"/>
      <c r="J20" s="58"/>
      <c r="K20" s="57"/>
      <c r="L20" s="58"/>
      <c r="M20" s="57"/>
      <c r="N20" s="58"/>
      <c r="O20" s="46"/>
      <c r="P20" s="57"/>
      <c r="Q20" s="58"/>
      <c r="R20" s="57"/>
    </row>
    <row r="21" ht="12.75" customHeight="1">
      <c r="A21" s="34" t="s">
        <v>8</v>
      </c>
      <c r="B21" s="56">
        <v>71.65</v>
      </c>
      <c r="C21" s="57">
        <v>1512.58</v>
      </c>
      <c r="D21" s="58">
        <v>748.69</v>
      </c>
      <c r="E21" s="57">
        <v>73.81</v>
      </c>
      <c r="F21" s="58">
        <v>3119.91</v>
      </c>
      <c r="G21" s="57">
        <v>1234.11</v>
      </c>
      <c r="H21" s="58">
        <v>1196.69</v>
      </c>
      <c r="I21" s="57">
        <v>1.26</v>
      </c>
      <c r="J21" s="58">
        <v>61.99</v>
      </c>
      <c r="K21" s="57">
        <v>2137.18</v>
      </c>
      <c r="L21" s="58">
        <v>2911.7</v>
      </c>
      <c r="M21" s="57">
        <v>1769.7</v>
      </c>
      <c r="N21" s="58">
        <v>36076.87</v>
      </c>
      <c r="O21" s="46"/>
      <c r="P21" s="57">
        <v>35557.97</v>
      </c>
      <c r="Q21" s="58">
        <v>26602.2</v>
      </c>
      <c r="R21" s="57">
        <v>24610.04</v>
      </c>
    </row>
    <row r="22" ht="12.75" customHeight="1">
      <c r="B22" s="56"/>
      <c r="C22" s="57"/>
      <c r="D22" s="58"/>
      <c r="E22" s="57"/>
      <c r="F22" s="58"/>
      <c r="G22" s="57"/>
      <c r="H22" s="58"/>
      <c r="I22" s="57"/>
      <c r="J22" s="58"/>
      <c r="K22" s="57" t="s">
        <v>19</v>
      </c>
      <c r="L22" s="58"/>
      <c r="M22" s="57">
        <v>890.02</v>
      </c>
      <c r="N22" s="58"/>
      <c r="O22" s="46"/>
      <c r="P22" s="57"/>
      <c r="Q22" s="58"/>
      <c r="R22" s="57"/>
    </row>
    <row r="23" ht="12.75" customHeight="1">
      <c r="B23" s="56"/>
      <c r="C23" s="57"/>
      <c r="D23" s="58"/>
      <c r="E23" s="57"/>
      <c r="F23" s="58"/>
      <c r="G23" s="57"/>
      <c r="H23" s="58"/>
      <c r="I23" s="57"/>
      <c r="J23" s="58"/>
      <c r="K23" s="57"/>
      <c r="L23" s="58"/>
      <c r="M23" s="57"/>
      <c r="N23" s="58"/>
      <c r="O23" s="46"/>
      <c r="P23" s="57"/>
      <c r="Q23" s="58"/>
      <c r="R23" s="57"/>
    </row>
    <row r="24" ht="12.75" customHeight="1">
      <c r="A24" s="34" t="s">
        <v>79</v>
      </c>
      <c r="B24" s="56">
        <v>84.46</v>
      </c>
      <c r="C24" s="57">
        <v>1563.38</v>
      </c>
      <c r="D24" s="58">
        <v>676.32</v>
      </c>
      <c r="E24" s="57">
        <v>69.06</v>
      </c>
      <c r="F24" s="58">
        <v>2837.3</v>
      </c>
      <c r="G24" s="57">
        <v>1454.94</v>
      </c>
      <c r="H24" s="58">
        <v>1337.66</v>
      </c>
      <c r="I24" s="57">
        <v>0.59</v>
      </c>
      <c r="J24" s="58">
        <v>68.68</v>
      </c>
      <c r="K24" s="57">
        <v>1957.94</v>
      </c>
      <c r="L24" s="58">
        <v>2743.76</v>
      </c>
      <c r="M24" s="57">
        <v>2679.47</v>
      </c>
      <c r="N24" s="58">
        <v>36105.5</v>
      </c>
      <c r="O24" s="46"/>
      <c r="P24" s="57">
        <v>40612.63</v>
      </c>
      <c r="Q24" s="58">
        <v>29213.26</v>
      </c>
      <c r="R24" s="57">
        <v>24589.12</v>
      </c>
    </row>
    <row r="25" ht="12.75" customHeight="1">
      <c r="A25" s="59" t="s">
        <v>78</v>
      </c>
      <c r="B25" s="56"/>
      <c r="C25" s="57">
        <v>27513.7</v>
      </c>
      <c r="D25" s="58"/>
      <c r="E25" s="57"/>
      <c r="F25" s="58"/>
      <c r="G25" s="57"/>
      <c r="H25" s="58"/>
      <c r="I25" s="57"/>
      <c r="J25" s="58"/>
      <c r="K25" s="57"/>
      <c r="L25" s="58"/>
      <c r="M25" s="57"/>
      <c r="N25" s="58"/>
      <c r="O25" s="46"/>
      <c r="P25" s="57"/>
      <c r="Q25" s="58"/>
      <c r="R25" s="57"/>
    </row>
    <row r="26" ht="12.75" customHeight="1">
      <c r="B26" s="56"/>
      <c r="C26" s="57"/>
      <c r="D26" s="58"/>
      <c r="E26" s="57"/>
      <c r="F26" s="58"/>
      <c r="G26" s="57"/>
      <c r="H26" s="58"/>
      <c r="I26" s="57"/>
      <c r="J26" s="58"/>
      <c r="K26" s="57"/>
      <c r="L26" s="58"/>
      <c r="M26" s="57"/>
      <c r="N26" s="58"/>
      <c r="O26" s="46"/>
      <c r="P26" s="57"/>
      <c r="Q26" s="58"/>
      <c r="R26" s="57"/>
    </row>
    <row r="27" ht="12.75" customHeight="1">
      <c r="A27" s="34" t="s">
        <v>80</v>
      </c>
      <c r="B27" s="56">
        <v>77.12</v>
      </c>
      <c r="C27" s="57">
        <v>2342.46</v>
      </c>
      <c r="D27" s="58">
        <v>1530.09</v>
      </c>
      <c r="E27" s="57">
        <v>76.46</v>
      </c>
      <c r="F27" s="58">
        <v>2949.83</v>
      </c>
      <c r="G27" s="57">
        <v>1336.3</v>
      </c>
      <c r="H27" s="58">
        <v>1333.33</v>
      </c>
      <c r="I27" s="57">
        <v>0.0</v>
      </c>
      <c r="J27" s="58">
        <v>95.91</v>
      </c>
      <c r="K27" s="57">
        <v>1966.32</v>
      </c>
      <c r="L27" s="58">
        <v>2402.21</v>
      </c>
      <c r="M27" s="57">
        <v>3952.82</v>
      </c>
      <c r="N27" s="58">
        <v>35946.97</v>
      </c>
      <c r="O27" s="46"/>
      <c r="P27" s="57">
        <v>39758.05</v>
      </c>
      <c r="Q27" s="58">
        <v>27754.52</v>
      </c>
      <c r="R27" s="57">
        <v>24227.55</v>
      </c>
    </row>
    <row r="28" ht="12.75" customHeight="1">
      <c r="B28" s="56"/>
      <c r="C28" s="57"/>
      <c r="D28" s="58"/>
      <c r="E28" s="57"/>
      <c r="F28" s="58"/>
      <c r="G28" s="57"/>
      <c r="H28" s="58"/>
      <c r="I28" s="57"/>
      <c r="J28" s="58"/>
      <c r="K28" s="57"/>
      <c r="L28" s="58"/>
      <c r="M28" s="57"/>
      <c r="N28" s="58"/>
      <c r="O28" s="46"/>
      <c r="P28" s="57"/>
      <c r="Q28" s="58"/>
      <c r="R28" s="57"/>
    </row>
    <row r="29" ht="12.75" customHeight="1">
      <c r="A29" s="34" t="s">
        <v>81</v>
      </c>
      <c r="B29" s="56">
        <v>79.69</v>
      </c>
      <c r="C29" s="57">
        <v>2191.8</v>
      </c>
      <c r="D29" s="58">
        <v>1460.91</v>
      </c>
      <c r="E29" s="57">
        <v>874.55</v>
      </c>
      <c r="F29" s="58">
        <v>2855.65</v>
      </c>
      <c r="G29" s="57">
        <v>1380.58</v>
      </c>
      <c r="H29" s="58">
        <v>1682.14</v>
      </c>
      <c r="I29" s="57">
        <v>0.0</v>
      </c>
      <c r="J29" s="58">
        <v>87.26</v>
      </c>
      <c r="K29" s="57">
        <v>1793.48</v>
      </c>
      <c r="L29" s="58">
        <v>2102.58</v>
      </c>
      <c r="M29" s="57">
        <v>3164.54</v>
      </c>
      <c r="N29" s="58">
        <v>41377.44</v>
      </c>
      <c r="O29" s="46"/>
      <c r="P29" s="57">
        <v>37216.03</v>
      </c>
      <c r="Q29" s="58">
        <v>27981.09</v>
      </c>
      <c r="R29" s="57">
        <v>26688.16</v>
      </c>
    </row>
    <row r="30" ht="12.75" customHeight="1">
      <c r="B30" s="56"/>
      <c r="C30" s="57"/>
      <c r="D30" s="58"/>
      <c r="E30" s="57"/>
      <c r="F30" s="58"/>
      <c r="G30" s="57"/>
      <c r="H30" s="58"/>
      <c r="I30" s="57"/>
      <c r="J30" s="58"/>
      <c r="K30" s="57"/>
      <c r="L30" s="58"/>
      <c r="M30" s="57"/>
      <c r="N30" s="58"/>
      <c r="O30" s="46"/>
      <c r="P30" s="57"/>
      <c r="Q30" s="58"/>
      <c r="R30" s="57"/>
    </row>
    <row r="31" ht="12.75" customHeight="1">
      <c r="A31" s="34" t="s">
        <v>82</v>
      </c>
      <c r="B31" s="56">
        <v>79.7</v>
      </c>
      <c r="C31" s="57">
        <v>2420.38</v>
      </c>
      <c r="D31" s="58">
        <v>1509.98</v>
      </c>
      <c r="E31" s="57">
        <v>903.92</v>
      </c>
      <c r="F31" s="58">
        <v>1371.17</v>
      </c>
      <c r="G31" s="57">
        <v>1379.7</v>
      </c>
      <c r="H31" s="58">
        <v>2446.49</v>
      </c>
      <c r="I31" s="57">
        <v>16.25</v>
      </c>
      <c r="J31" s="58">
        <v>96.2</v>
      </c>
      <c r="K31" s="57">
        <v>579.3</v>
      </c>
      <c r="L31" s="58">
        <v>2054.75</v>
      </c>
      <c r="M31" s="57">
        <v>3178.88</v>
      </c>
      <c r="N31" s="58">
        <v>21169.95</v>
      </c>
      <c r="O31" s="46"/>
      <c r="P31" s="57">
        <v>38059.01</v>
      </c>
      <c r="Q31" s="58">
        <v>32235.75</v>
      </c>
      <c r="R31" s="57">
        <v>25173.43</v>
      </c>
    </row>
    <row r="32" ht="12.75" customHeight="1">
      <c r="B32" s="56"/>
      <c r="C32" s="57"/>
      <c r="D32" s="58" t="s">
        <v>19</v>
      </c>
      <c r="E32" s="57" t="s">
        <v>19</v>
      </c>
      <c r="F32" s="58" t="s">
        <v>19</v>
      </c>
      <c r="G32" s="57" t="s">
        <v>19</v>
      </c>
      <c r="H32" s="58" t="s">
        <v>19</v>
      </c>
      <c r="I32" s="57" t="s">
        <v>19</v>
      </c>
      <c r="J32" s="58" t="s">
        <v>19</v>
      </c>
      <c r="K32" s="57" t="s">
        <v>19</v>
      </c>
      <c r="L32" s="58" t="s">
        <v>19</v>
      </c>
      <c r="M32" s="57">
        <v>80.05</v>
      </c>
      <c r="N32" s="58">
        <v>337.38</v>
      </c>
      <c r="O32" s="46"/>
      <c r="P32" s="57"/>
      <c r="Q32" s="58"/>
      <c r="R32" s="57"/>
    </row>
    <row r="33" ht="12.75" customHeight="1">
      <c r="B33" s="56"/>
      <c r="C33" s="57"/>
      <c r="D33" s="58" t="s">
        <v>19</v>
      </c>
      <c r="E33" s="57" t="s">
        <v>19</v>
      </c>
      <c r="F33" s="58" t="s">
        <v>19</v>
      </c>
      <c r="G33" s="57" t="s">
        <v>19</v>
      </c>
      <c r="H33" s="58" t="s">
        <v>19</v>
      </c>
      <c r="I33" s="57" t="s">
        <v>19</v>
      </c>
      <c r="J33" s="58" t="s">
        <v>19</v>
      </c>
      <c r="K33" s="57"/>
      <c r="L33" s="58"/>
      <c r="M33" s="57"/>
      <c r="N33" s="58"/>
      <c r="O33" s="46"/>
      <c r="P33" s="57"/>
      <c r="Q33" s="58"/>
      <c r="R33" s="57"/>
    </row>
    <row r="34" ht="12.75" customHeight="1">
      <c r="A34" s="34" t="s">
        <v>83</v>
      </c>
      <c r="B34" s="56">
        <v>74.89</v>
      </c>
      <c r="C34" s="57">
        <v>2353.98</v>
      </c>
      <c r="D34" s="58">
        <v>1521.83</v>
      </c>
      <c r="E34" s="57">
        <v>782.29</v>
      </c>
      <c r="F34" s="58">
        <v>76.48</v>
      </c>
      <c r="G34" s="57">
        <v>1303.84</v>
      </c>
      <c r="H34" s="58">
        <v>2252.32</v>
      </c>
      <c r="I34" s="57">
        <v>1.81</v>
      </c>
      <c r="J34" s="58">
        <v>100.04</v>
      </c>
      <c r="K34" s="57">
        <v>6.08</v>
      </c>
      <c r="L34" s="58">
        <v>2069.78</v>
      </c>
      <c r="M34" s="57">
        <v>2987.96</v>
      </c>
      <c r="N34" s="58">
        <v>11381.62</v>
      </c>
      <c r="O34" s="46"/>
      <c r="P34" s="57">
        <v>41826.41</v>
      </c>
      <c r="Q34" s="58">
        <v>32790.82</v>
      </c>
      <c r="R34" s="57">
        <v>26424.99</v>
      </c>
    </row>
    <row r="35" ht="12.75" customHeight="1">
      <c r="B35" s="56"/>
      <c r="C35" s="57"/>
      <c r="D35" s="58" t="s">
        <v>19</v>
      </c>
      <c r="E35" s="57" t="s">
        <v>19</v>
      </c>
      <c r="F35" s="58" t="s">
        <v>19</v>
      </c>
      <c r="G35" s="57" t="s">
        <v>19</v>
      </c>
      <c r="H35" s="58" t="s">
        <v>19</v>
      </c>
      <c r="I35" s="57" t="s">
        <v>19</v>
      </c>
      <c r="J35" s="58" t="s">
        <v>19</v>
      </c>
      <c r="K35" s="57"/>
      <c r="L35" s="58" t="s">
        <v>19</v>
      </c>
      <c r="M35" s="57"/>
      <c r="N35" s="58">
        <v>142.64</v>
      </c>
      <c r="O35" s="46"/>
      <c r="P35" s="57"/>
      <c r="Q35" s="58"/>
      <c r="R35" s="57"/>
    </row>
    <row r="36" ht="12.75" customHeight="1">
      <c r="B36" s="56"/>
      <c r="C36" s="57"/>
      <c r="D36" s="58" t="s">
        <v>19</v>
      </c>
      <c r="E36" s="57" t="s">
        <v>19</v>
      </c>
      <c r="F36" s="58" t="s">
        <v>19</v>
      </c>
      <c r="G36" s="57" t="s">
        <v>19</v>
      </c>
      <c r="H36" s="58" t="s">
        <v>19</v>
      </c>
      <c r="I36" s="57" t="s">
        <v>19</v>
      </c>
      <c r="J36" s="58" t="s">
        <v>19</v>
      </c>
      <c r="K36" s="57" t="s">
        <v>19</v>
      </c>
      <c r="L36" s="58" t="s">
        <v>19</v>
      </c>
      <c r="M36" s="57" t="s">
        <v>19</v>
      </c>
      <c r="N36" s="58" t="s">
        <v>19</v>
      </c>
      <c r="O36" s="46"/>
      <c r="P36" s="57" t="s">
        <v>19</v>
      </c>
      <c r="Q36" s="58"/>
      <c r="R36" s="57"/>
    </row>
    <row r="37" ht="12.75" customHeight="1">
      <c r="A37" s="34" t="s">
        <v>84</v>
      </c>
      <c r="B37" s="56">
        <v>72.27</v>
      </c>
      <c r="C37" s="57">
        <v>2126.72</v>
      </c>
      <c r="D37" s="58">
        <v>1374.91</v>
      </c>
      <c r="E37" s="57">
        <v>663.85</v>
      </c>
      <c r="F37" s="58">
        <v>66.91</v>
      </c>
      <c r="G37" s="57">
        <v>1394.2</v>
      </c>
      <c r="H37" s="58">
        <v>2105.16</v>
      </c>
      <c r="I37" s="57">
        <v>0.0</v>
      </c>
      <c r="J37" s="58">
        <v>90.43</v>
      </c>
      <c r="K37" s="57">
        <v>5.52</v>
      </c>
      <c r="L37" s="58">
        <v>1813.09</v>
      </c>
      <c r="M37" s="57">
        <v>2886.88</v>
      </c>
      <c r="N37" s="58">
        <v>9368.45</v>
      </c>
      <c r="O37" s="46"/>
      <c r="P37" s="57">
        <v>37558.99</v>
      </c>
      <c r="Q37" s="58">
        <v>35439.08</v>
      </c>
      <c r="R37" s="57">
        <v>25413.04</v>
      </c>
    </row>
    <row r="38" ht="12.75" customHeight="1">
      <c r="B38" s="56"/>
      <c r="C38" s="57"/>
      <c r="D38" s="58" t="s">
        <v>19</v>
      </c>
      <c r="E38" s="57" t="s">
        <v>19</v>
      </c>
      <c r="F38" s="58" t="s">
        <v>19</v>
      </c>
      <c r="G38" s="57" t="s">
        <v>19</v>
      </c>
      <c r="H38" s="58" t="s">
        <v>19</v>
      </c>
      <c r="I38" s="57" t="s">
        <v>19</v>
      </c>
      <c r="J38" s="58" t="s">
        <v>19</v>
      </c>
      <c r="K38" s="57"/>
      <c r="L38" s="58" t="s">
        <v>19</v>
      </c>
      <c r="M38" s="57"/>
      <c r="N38" s="58">
        <v>331.76</v>
      </c>
      <c r="O38" s="46"/>
      <c r="P38" s="57"/>
      <c r="Q38" s="58"/>
      <c r="R38" s="57"/>
    </row>
    <row r="39" ht="12.75" customHeight="1">
      <c r="B39" s="56"/>
      <c r="C39" s="57"/>
      <c r="D39" s="58"/>
      <c r="E39" s="57"/>
      <c r="F39" s="58"/>
      <c r="G39" s="57"/>
      <c r="H39" s="58"/>
      <c r="I39" s="57"/>
      <c r="J39" s="58"/>
      <c r="K39" s="57"/>
      <c r="L39" s="58"/>
      <c r="M39" s="57"/>
      <c r="N39" s="58"/>
      <c r="O39" s="46"/>
      <c r="P39" s="57"/>
      <c r="Q39" s="58"/>
      <c r="R39" s="57"/>
    </row>
    <row r="40" ht="12.75" customHeight="1">
      <c r="A40" s="34" t="s">
        <v>15</v>
      </c>
      <c r="B40" s="56">
        <v>85.19</v>
      </c>
      <c r="C40" s="57">
        <v>2431.42</v>
      </c>
      <c r="D40" s="58">
        <v>1424.6</v>
      </c>
      <c r="E40" s="57">
        <v>687.64</v>
      </c>
      <c r="F40" s="58">
        <v>73.93</v>
      </c>
      <c r="G40" s="57">
        <v>1394.67</v>
      </c>
      <c r="H40" s="58">
        <v>2407.19</v>
      </c>
      <c r="I40" s="57">
        <v>0.0</v>
      </c>
      <c r="J40" s="58">
        <v>102.22</v>
      </c>
      <c r="K40" s="57">
        <v>20.15</v>
      </c>
      <c r="L40" s="58">
        <v>1958.28</v>
      </c>
      <c r="M40" s="57">
        <v>3321.7</v>
      </c>
      <c r="N40" s="58">
        <v>8000.57</v>
      </c>
      <c r="O40" s="46"/>
      <c r="P40" s="57">
        <v>33708.77</v>
      </c>
      <c r="Q40" s="58">
        <v>31101.09</v>
      </c>
      <c r="R40" s="57">
        <v>23808.25</v>
      </c>
    </row>
    <row r="41" ht="12.75" customHeight="1">
      <c r="B41" s="56"/>
      <c r="C41" s="57"/>
      <c r="D41" s="58"/>
      <c r="E41" s="57"/>
      <c r="F41" s="58"/>
      <c r="G41" s="57"/>
      <c r="H41" s="58"/>
      <c r="I41" s="57"/>
      <c r="J41" s="58"/>
      <c r="K41" s="57"/>
      <c r="L41" s="58"/>
      <c r="M41" s="57"/>
      <c r="N41" s="58"/>
      <c r="O41" s="46"/>
      <c r="P41" s="57"/>
      <c r="Q41" s="58"/>
      <c r="R41" s="57"/>
    </row>
    <row r="42" ht="12.75" customHeight="1">
      <c r="B42" s="55"/>
      <c r="C42" s="5"/>
      <c r="D42" s="39"/>
      <c r="E42" s="5"/>
      <c r="F42" s="39"/>
      <c r="G42" s="5"/>
      <c r="H42" s="39"/>
      <c r="I42" s="5"/>
      <c r="J42" s="39"/>
      <c r="K42" s="5"/>
      <c r="L42" s="39"/>
      <c r="M42" s="5"/>
      <c r="N42" s="39"/>
      <c r="O42" s="46"/>
      <c r="Q42" s="39"/>
      <c r="R42" s="5"/>
    </row>
    <row r="43" ht="12.75" customHeight="1">
      <c r="B43" s="60">
        <f t="shared" ref="B43:N43" si="1">SUM(B8:B42)</f>
        <v>5289.32</v>
      </c>
      <c r="C43" s="61">
        <f t="shared" si="1"/>
        <v>123041.59</v>
      </c>
      <c r="D43" s="62">
        <f t="shared" si="1"/>
        <v>13218.44</v>
      </c>
      <c r="E43" s="61">
        <f t="shared" si="1"/>
        <v>4422.43</v>
      </c>
      <c r="F43" s="62">
        <f t="shared" si="1"/>
        <v>20483.61</v>
      </c>
      <c r="G43" s="61">
        <f t="shared" si="1"/>
        <v>17909.64</v>
      </c>
      <c r="H43" s="62">
        <f t="shared" si="1"/>
        <v>15715.06</v>
      </c>
      <c r="I43" s="61">
        <f t="shared" si="1"/>
        <v>219.42</v>
      </c>
      <c r="J43" s="62">
        <f t="shared" si="1"/>
        <v>879.75</v>
      </c>
      <c r="K43" s="61">
        <f t="shared" si="1"/>
        <v>16155.49</v>
      </c>
      <c r="L43" s="62">
        <f t="shared" si="1"/>
        <v>29051.54</v>
      </c>
      <c r="M43" s="61">
        <f t="shared" si="1"/>
        <v>39293.97</v>
      </c>
      <c r="N43" s="62">
        <f t="shared" si="1"/>
        <v>344180.92</v>
      </c>
      <c r="O43" s="48"/>
      <c r="P43" s="61">
        <f t="shared" ref="P43:R43" si="2">SUM(P8:P42)</f>
        <v>436581.76</v>
      </c>
      <c r="Q43" s="62">
        <f t="shared" si="2"/>
        <v>345757.87</v>
      </c>
      <c r="R43" s="61">
        <f t="shared" si="2"/>
        <v>300351.26</v>
      </c>
    </row>
    <row r="44" ht="12.75" customHeight="1">
      <c r="B44" s="55"/>
      <c r="C44" s="5"/>
      <c r="D44" s="5"/>
      <c r="E44" s="5"/>
      <c r="F44" s="39"/>
      <c r="G44" s="5"/>
      <c r="H44" s="39"/>
      <c r="I44" s="39"/>
      <c r="J44" s="39"/>
      <c r="K44" s="5"/>
      <c r="L44" s="39"/>
      <c r="M44" s="5"/>
      <c r="N44" s="39"/>
      <c r="O44" s="46"/>
      <c r="Q44" s="39"/>
      <c r="R44" s="5"/>
    </row>
    <row r="45" ht="12.75" customHeight="1">
      <c r="L45" s="39"/>
      <c r="M45" s="39"/>
      <c r="O45" s="46"/>
    </row>
    <row r="46" ht="12.75" customHeight="1">
      <c r="M46" s="39"/>
      <c r="O46" s="46"/>
    </row>
    <row r="47" ht="12.75" customHeight="1">
      <c r="A47" s="10"/>
      <c r="B47" s="10"/>
      <c r="C47" s="10"/>
      <c r="D47" s="10"/>
      <c r="E47" s="10"/>
      <c r="F47" s="10"/>
      <c r="G47" s="10"/>
      <c r="H47" s="10"/>
      <c r="M47" s="39"/>
    </row>
    <row r="48" ht="12.75" customHeight="1">
      <c r="M48" s="39"/>
    </row>
    <row r="49" ht="12.75" customHeight="1">
      <c r="G49" s="10"/>
      <c r="H49" s="10"/>
      <c r="I49" s="10"/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3">
    <mergeCell ref="A2:B2"/>
    <mergeCell ref="B4:N4"/>
    <mergeCell ref="P4:R4"/>
  </mergeCells>
  <printOptions horizontalCentered="1"/>
  <pageMargins bottom="0.5905511811023623" footer="0.0" header="0.0" left="0.1968503937007874" right="0.1968503937007874" top="0.7874015748031497"/>
  <pageSetup paperSize="8" scale="9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86"/>
    <col customWidth="1" min="2" max="2" width="22.14"/>
    <col customWidth="1" min="3" max="3" width="15.71"/>
    <col customWidth="1" min="4" max="5" width="8.71"/>
    <col customWidth="1" min="6" max="6" width="15.71"/>
    <col customWidth="1" min="7" max="7" width="8.71"/>
    <col customWidth="1" min="8" max="8" width="15.71"/>
    <col customWidth="1" min="9" max="26" width="8.71"/>
  </cols>
  <sheetData>
    <row r="1" ht="12.75" customHeight="1"/>
    <row r="2" ht="15.0" customHeight="1">
      <c r="A2" s="1" t="s">
        <v>0</v>
      </c>
    </row>
    <row r="3" ht="12.75" customHeight="1"/>
    <row r="4" ht="12.75" customHeight="1">
      <c r="A4" s="63" t="s">
        <v>85</v>
      </c>
    </row>
    <row r="5" ht="12.75" customHeight="1">
      <c r="A5" s="2"/>
      <c r="B5" s="2"/>
      <c r="C5" s="54" t="s">
        <v>19</v>
      </c>
      <c r="F5" s="54" t="s">
        <v>19</v>
      </c>
      <c r="H5" s="54" t="s">
        <v>86</v>
      </c>
    </row>
    <row r="6" ht="12.75" customHeight="1">
      <c r="A6" s="54" t="s">
        <v>87</v>
      </c>
      <c r="B6" s="54"/>
      <c r="C6" s="54" t="s">
        <v>88</v>
      </c>
      <c r="D6" s="54" t="s">
        <v>19</v>
      </c>
      <c r="E6" s="54"/>
      <c r="F6" s="54" t="s">
        <v>89</v>
      </c>
      <c r="G6" s="54" t="s">
        <v>90</v>
      </c>
      <c r="H6" s="54" t="s">
        <v>91</v>
      </c>
      <c r="I6" s="54" t="s">
        <v>90</v>
      </c>
    </row>
    <row r="7" ht="12.75" customHeight="1">
      <c r="C7" s="6" t="s">
        <v>19</v>
      </c>
      <c r="F7" s="6" t="s">
        <v>19</v>
      </c>
    </row>
    <row r="8" ht="12.75" customHeight="1">
      <c r="A8" s="5" t="s">
        <v>92</v>
      </c>
      <c r="B8" s="5" t="s">
        <v>93</v>
      </c>
      <c r="C8" s="57">
        <f>SUM(F8+H8)</f>
        <v>412500</v>
      </c>
      <c r="F8" s="57">
        <v>412500.0</v>
      </c>
      <c r="G8" s="54">
        <v>100.0</v>
      </c>
      <c r="H8" s="57">
        <v>0.0</v>
      </c>
      <c r="I8" s="54" t="s">
        <v>19</v>
      </c>
    </row>
    <row r="9" ht="12.75" customHeight="1">
      <c r="C9" s="57"/>
      <c r="F9" s="57"/>
      <c r="G9" s="54" t="s">
        <v>19</v>
      </c>
      <c r="H9" s="57"/>
      <c r="I9" s="54" t="s">
        <v>19</v>
      </c>
    </row>
    <row r="10" ht="12.75" customHeight="1">
      <c r="A10" s="5" t="s">
        <v>94</v>
      </c>
      <c r="B10" s="5" t="s">
        <v>93</v>
      </c>
      <c r="C10" s="57">
        <f t="shared" ref="C10:C11" si="1">SUM(F10+H10)</f>
        <v>317333</v>
      </c>
      <c r="F10" s="57">
        <v>190399.8</v>
      </c>
      <c r="G10" s="54">
        <v>60.0</v>
      </c>
      <c r="H10" s="57">
        <v>126933.2</v>
      </c>
      <c r="I10" s="54">
        <v>40.0</v>
      </c>
    </row>
    <row r="11" ht="12.75" customHeight="1">
      <c r="A11" s="5" t="s">
        <v>94</v>
      </c>
      <c r="B11" s="5" t="s">
        <v>93</v>
      </c>
      <c r="C11" s="57">
        <f t="shared" si="1"/>
        <v>288666.3</v>
      </c>
      <c r="F11" s="57">
        <v>173199.78</v>
      </c>
      <c r="G11" s="54">
        <v>60.0</v>
      </c>
      <c r="H11" s="57">
        <v>115466.52</v>
      </c>
      <c r="I11" s="54">
        <v>40.0</v>
      </c>
    </row>
    <row r="12" ht="12.75" customHeight="1">
      <c r="C12" s="57"/>
      <c r="F12" s="57"/>
      <c r="G12" s="54" t="s">
        <v>19</v>
      </c>
      <c r="H12" s="57"/>
      <c r="I12" s="54" t="s">
        <v>19</v>
      </c>
    </row>
    <row r="13" ht="12.75" customHeight="1">
      <c r="A13" s="5" t="s">
        <v>95</v>
      </c>
      <c r="B13" s="5" t="s">
        <v>96</v>
      </c>
      <c r="C13" s="57">
        <f>SUM(F13+H13)</f>
        <v>1127500</v>
      </c>
      <c r="F13" s="57">
        <v>1127500.0</v>
      </c>
      <c r="G13" s="54">
        <v>100.0</v>
      </c>
      <c r="H13" s="57">
        <v>0.0</v>
      </c>
      <c r="I13" s="54" t="s">
        <v>19</v>
      </c>
    </row>
    <row r="14" ht="12.75" customHeight="1">
      <c r="C14" s="57"/>
      <c r="F14" s="57"/>
      <c r="G14" s="54" t="s">
        <v>19</v>
      </c>
      <c r="H14" s="57"/>
      <c r="I14" s="54" t="s">
        <v>19</v>
      </c>
    </row>
    <row r="15" ht="12.75" customHeight="1">
      <c r="A15" s="5" t="s">
        <v>97</v>
      </c>
      <c r="B15" s="5" t="s">
        <v>93</v>
      </c>
      <c r="C15" s="57">
        <f>SUM(F15+H16)</f>
        <v>177080</v>
      </c>
      <c r="F15" s="57">
        <v>88540.0</v>
      </c>
      <c r="G15" s="54">
        <v>50.0</v>
      </c>
      <c r="H15" s="57">
        <v>0.0</v>
      </c>
      <c r="I15" s="54" t="s">
        <v>19</v>
      </c>
    </row>
    <row r="16" ht="12.75" customHeight="1">
      <c r="A16" s="5" t="s">
        <v>98</v>
      </c>
      <c r="B16" s="5"/>
      <c r="C16" s="57" t="s">
        <v>19</v>
      </c>
      <c r="F16" s="57"/>
      <c r="G16" s="54" t="s">
        <v>19</v>
      </c>
      <c r="H16" s="57">
        <v>88540.0</v>
      </c>
      <c r="I16" s="54">
        <v>50.0</v>
      </c>
    </row>
    <row r="17" ht="12.75" customHeight="1">
      <c r="C17" s="57"/>
      <c r="F17" s="57"/>
      <c r="G17" s="54" t="s">
        <v>19</v>
      </c>
      <c r="H17" s="57"/>
      <c r="I17" s="54" t="s">
        <v>19</v>
      </c>
    </row>
    <row r="18" ht="12.75" customHeight="1">
      <c r="A18" s="5" t="s">
        <v>99</v>
      </c>
      <c r="B18" s="5" t="s">
        <v>96</v>
      </c>
      <c r="C18" s="57">
        <f>SUM(F18+H18)</f>
        <v>258730</v>
      </c>
      <c r="F18" s="57">
        <v>129365.0</v>
      </c>
      <c r="G18" s="54">
        <v>50.0</v>
      </c>
      <c r="H18" s="57">
        <v>129365.0</v>
      </c>
      <c r="I18" s="54">
        <v>50.0</v>
      </c>
    </row>
    <row r="19" ht="12.75" customHeight="1">
      <c r="C19" s="57"/>
      <c r="F19" s="57" t="s">
        <v>19</v>
      </c>
      <c r="G19" s="54" t="s">
        <v>19</v>
      </c>
      <c r="H19" s="57" t="s">
        <v>19</v>
      </c>
      <c r="I19" s="54" t="s">
        <v>19</v>
      </c>
    </row>
    <row r="20" ht="12.75" customHeight="1">
      <c r="C20" s="57"/>
      <c r="F20" s="57"/>
      <c r="G20" s="54" t="s">
        <v>19</v>
      </c>
      <c r="H20" s="57"/>
      <c r="I20" s="54" t="s">
        <v>19</v>
      </c>
    </row>
    <row r="21" ht="12.75" customHeight="1">
      <c r="C21" s="57"/>
      <c r="F21" s="57"/>
      <c r="G21" s="54" t="s">
        <v>19</v>
      </c>
      <c r="H21" s="57"/>
      <c r="I21" s="54" t="s">
        <v>19</v>
      </c>
    </row>
    <row r="22" ht="12.75" customHeight="1">
      <c r="C22" s="57"/>
      <c r="F22" s="57"/>
      <c r="G22" s="54" t="s">
        <v>19</v>
      </c>
      <c r="H22" s="57"/>
      <c r="I22" s="54" t="s">
        <v>19</v>
      </c>
    </row>
    <row r="23" ht="12.75" customHeight="1">
      <c r="C23" s="57"/>
      <c r="F23" s="57"/>
      <c r="G23" s="54" t="s">
        <v>19</v>
      </c>
      <c r="H23" s="57"/>
      <c r="I23" s="54" t="s">
        <v>19</v>
      </c>
    </row>
    <row r="24" ht="12.75" customHeight="1">
      <c r="A24" s="11" t="s">
        <v>19</v>
      </c>
      <c r="B24" s="11"/>
      <c r="C24" s="57"/>
      <c r="F24" s="57"/>
      <c r="H24" s="57"/>
    </row>
    <row r="25" ht="12.75" customHeight="1">
      <c r="A25" s="8" t="s">
        <v>19</v>
      </c>
      <c r="B25" s="8"/>
      <c r="C25" s="61">
        <f>SUM(C8:C24)</f>
        <v>2581809.3</v>
      </c>
      <c r="F25" s="61">
        <f>SUM(F8:F24)</f>
        <v>2121504.58</v>
      </c>
      <c r="H25" s="61">
        <f>SUM(H8:H24)</f>
        <v>460304.72</v>
      </c>
    </row>
    <row r="26" ht="12.75" customHeight="1"/>
    <row r="27" ht="12.75" customHeight="1">
      <c r="C27" s="57">
        <f>SUM(F25:H25)</f>
        <v>2581809.3</v>
      </c>
    </row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A2:C2"/>
    <mergeCell ref="A4:B4"/>
  </mergeCells>
  <printOptions horizontalCentered="1"/>
  <pageMargins bottom="1.968503937007874" footer="0.0" header="0.0" left="0.35433070866141736" right="0.35433070866141736" top="0.984251968503937"/>
  <pageSetup paperSize="9" scale="8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2003-02-12T14:46:17Z</dcterms:created>
  <dc:creator>Kearsley Airways Limited</dc:creator>
</cp:coreProperties>
</file>