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me\Carlton James Dropbox\Adam adam@private-commercial.com\Carlton James Team Folder (copy)\Carton James P&amp;CF\Carlton James P &amp; C Ltd\CJPC Pensions\SSAS\SSAS Client Files\NGCS Retirement Scheme\Member Info\Ailsa Greenaway\"/>
    </mc:Choice>
  </mc:AlternateContent>
  <xr:revisionPtr revIDLastSave="0" documentId="8_{1634A0F7-0C81-4509-A3AB-EF3F355BBF4A}" xr6:coauthVersionLast="47" xr6:coauthVersionMax="47" xr10:uidLastSave="{00000000-0000-0000-0000-000000000000}"/>
  <bookViews>
    <workbookView xWindow="-110" yWindow="-110" windowWidth="19420" windowHeight="10420" xr2:uid="{F13D4836-3913-481F-AEE6-9A080321C4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F81" i="1"/>
  <c r="D81" i="1"/>
  <c r="H76" i="1" l="1"/>
  <c r="H77" i="1"/>
  <c r="H78" i="1"/>
  <c r="H79" i="1"/>
  <c r="H80" i="1"/>
  <c r="G76" i="1"/>
  <c r="G77" i="1"/>
  <c r="G78" i="1"/>
  <c r="G79" i="1"/>
  <c r="G80" i="1"/>
  <c r="F76" i="1"/>
  <c r="F77" i="1"/>
  <c r="F78" i="1"/>
  <c r="F79" i="1"/>
  <c r="F80" i="1"/>
  <c r="G75" i="1"/>
  <c r="H75" i="1" s="1"/>
  <c r="F75" i="1"/>
  <c r="E74" i="1"/>
  <c r="F74" i="1" s="1"/>
  <c r="G74" i="1"/>
  <c r="H74" i="1" s="1"/>
  <c r="D74" i="1"/>
  <c r="D75" i="1" s="1"/>
  <c r="D76" i="1" s="1"/>
  <c r="D77" i="1" s="1"/>
  <c r="D78" i="1" s="1"/>
  <c r="D79" i="1" s="1"/>
  <c r="D80" i="1" s="1"/>
  <c r="D73" i="1"/>
  <c r="E61" i="1"/>
  <c r="F61" i="1" s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60" i="1"/>
  <c r="F60" i="1" s="1"/>
  <c r="G60" i="1"/>
  <c r="H60" i="1" s="1"/>
  <c r="E59" i="1"/>
  <c r="F59" i="1"/>
  <c r="E58" i="1"/>
  <c r="G59" i="1"/>
  <c r="H59" i="1" s="1"/>
  <c r="G58" i="1"/>
  <c r="H58" i="1" s="1"/>
  <c r="F58" i="1"/>
  <c r="E57" i="1"/>
  <c r="F57" i="1"/>
  <c r="G57" i="1"/>
  <c r="H57" i="1"/>
  <c r="D58" i="1"/>
  <c r="D57" i="1"/>
  <c r="E56" i="1"/>
  <c r="G56" i="1"/>
  <c r="E55" i="1"/>
  <c r="G55" i="1"/>
  <c r="E54" i="1"/>
  <c r="E53" i="1"/>
  <c r="G53" i="1" s="1"/>
  <c r="E50" i="1"/>
  <c r="G50" i="1"/>
  <c r="E51" i="1"/>
  <c r="G51" i="1" s="1"/>
  <c r="E52" i="1"/>
  <c r="G52" i="1" s="1"/>
  <c r="E49" i="1"/>
  <c r="G49" i="1" s="1"/>
  <c r="E48" i="1"/>
  <c r="G48" i="1" s="1"/>
  <c r="D2" i="1"/>
  <c r="H2" i="1" s="1"/>
  <c r="G61" i="1" l="1"/>
  <c r="H61" i="1" s="1"/>
  <c r="G54" i="1"/>
  <c r="D3" i="1"/>
  <c r="D4" i="1" s="1"/>
  <c r="F4" i="1" s="1"/>
  <c r="F3" i="1"/>
  <c r="F2" i="1"/>
  <c r="H4" i="1" l="1"/>
  <c r="H3" i="1"/>
  <c r="D5" i="1"/>
  <c r="D6" i="1" s="1"/>
  <c r="F5" i="1" l="1"/>
  <c r="H5" i="1"/>
  <c r="H6" i="1"/>
  <c r="F6" i="1"/>
  <c r="D7" i="1"/>
  <c r="D8" i="1" l="1"/>
  <c r="H7" i="1"/>
  <c r="F7" i="1"/>
  <c r="D9" i="1" l="1"/>
  <c r="H8" i="1"/>
  <c r="F8" i="1"/>
  <c r="F9" i="1" l="1"/>
  <c r="H9" i="1"/>
  <c r="D10" i="1"/>
  <c r="H10" i="1" l="1"/>
  <c r="D11" i="1"/>
  <c r="F10" i="1"/>
  <c r="D12" i="1" l="1"/>
  <c r="H11" i="1"/>
  <c r="F11" i="1"/>
  <c r="D13" i="1" l="1"/>
  <c r="H12" i="1"/>
  <c r="F12" i="1"/>
  <c r="F13" i="1" l="1"/>
  <c r="H13" i="1"/>
  <c r="D14" i="1"/>
  <c r="H14" i="1" l="1"/>
  <c r="D15" i="1"/>
  <c r="F14" i="1"/>
  <c r="D16" i="1" l="1"/>
  <c r="H15" i="1"/>
  <c r="F15" i="1"/>
  <c r="D17" i="1" l="1"/>
  <c r="H16" i="1"/>
  <c r="F16" i="1"/>
  <c r="F17" i="1" l="1"/>
  <c r="H17" i="1"/>
  <c r="D18" i="1"/>
  <c r="H18" i="1" l="1"/>
  <c r="D19" i="1"/>
  <c r="F18" i="1"/>
  <c r="D20" i="1" l="1"/>
  <c r="H19" i="1"/>
  <c r="F19" i="1"/>
  <c r="D21" i="1" l="1"/>
  <c r="H20" i="1"/>
  <c r="F20" i="1"/>
  <c r="F21" i="1" l="1"/>
  <c r="H21" i="1"/>
  <c r="D22" i="1"/>
  <c r="H22" i="1" l="1"/>
  <c r="D23" i="1"/>
  <c r="F22" i="1"/>
  <c r="D24" i="1" l="1"/>
  <c r="H23" i="1"/>
  <c r="F23" i="1"/>
  <c r="D25" i="1" l="1"/>
  <c r="F24" i="1"/>
  <c r="H24" i="1"/>
  <c r="F25" i="1" l="1"/>
  <c r="D26" i="1"/>
  <c r="H25" i="1"/>
  <c r="H26" i="1" l="1"/>
  <c r="D27" i="1"/>
  <c r="F26" i="1"/>
  <c r="D28" i="1" l="1"/>
  <c r="H27" i="1"/>
  <c r="F27" i="1"/>
  <c r="D29" i="1" l="1"/>
  <c r="H28" i="1"/>
  <c r="F28" i="1"/>
  <c r="F29" i="1" l="1"/>
  <c r="H29" i="1"/>
  <c r="D30" i="1"/>
  <c r="H30" i="1" l="1"/>
  <c r="D31" i="1"/>
  <c r="F30" i="1"/>
  <c r="D32" i="1" l="1"/>
  <c r="H31" i="1"/>
  <c r="F31" i="1"/>
  <c r="D33" i="1" l="1"/>
  <c r="H32" i="1"/>
  <c r="F32" i="1"/>
  <c r="F33" i="1" l="1"/>
  <c r="H33" i="1"/>
  <c r="D34" i="1"/>
  <c r="H34" i="1" l="1"/>
  <c r="D35" i="1"/>
  <c r="F34" i="1"/>
  <c r="D36" i="1" l="1"/>
  <c r="H35" i="1"/>
  <c r="F35" i="1"/>
  <c r="D37" i="1" l="1"/>
  <c r="H36" i="1"/>
  <c r="F36" i="1"/>
  <c r="F37" i="1" l="1"/>
  <c r="H37" i="1"/>
  <c r="D38" i="1"/>
  <c r="H38" i="1" l="1"/>
  <c r="D39" i="1"/>
  <c r="F38" i="1"/>
  <c r="D40" i="1" l="1"/>
  <c r="H39" i="1"/>
  <c r="F39" i="1"/>
  <c r="D41" i="1" l="1"/>
  <c r="H40" i="1"/>
  <c r="F40" i="1"/>
  <c r="F41" i="1" l="1"/>
  <c r="H41" i="1"/>
  <c r="D42" i="1"/>
  <c r="H42" i="1" l="1"/>
  <c r="D43" i="1"/>
  <c r="F42" i="1"/>
  <c r="D44" i="1" l="1"/>
  <c r="H43" i="1"/>
  <c r="F43" i="1"/>
  <c r="F44" i="1" l="1"/>
  <c r="H44" i="1"/>
  <c r="D45" i="1"/>
  <c r="F45" i="1" l="1"/>
  <c r="D46" i="1"/>
  <c r="H45" i="1"/>
  <c r="D47" i="1" l="1"/>
  <c r="H46" i="1"/>
  <c r="F46" i="1"/>
  <c r="D48" i="1" l="1"/>
  <c r="H47" i="1"/>
  <c r="F47" i="1"/>
  <c r="F48" i="1" l="1"/>
  <c r="H48" i="1"/>
  <c r="D49" i="1"/>
  <c r="D50" i="1" l="1"/>
  <c r="F49" i="1"/>
  <c r="H49" i="1"/>
  <c r="D51" i="1" l="1"/>
  <c r="H50" i="1"/>
  <c r="F50" i="1"/>
  <c r="D52" i="1" l="1"/>
  <c r="D53" i="1" s="1"/>
  <c r="F51" i="1"/>
  <c r="H51" i="1"/>
  <c r="D54" i="1" l="1"/>
  <c r="F53" i="1"/>
  <c r="H53" i="1"/>
  <c r="D55" i="1"/>
  <c r="F52" i="1"/>
  <c r="H52" i="1"/>
  <c r="D56" i="1" l="1"/>
  <c r="H55" i="1"/>
  <c r="F55" i="1"/>
  <c r="F54" i="1"/>
  <c r="H54" i="1"/>
  <c r="D59" i="1" l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F56" i="1"/>
  <c r="H56" i="1"/>
</calcChain>
</file>

<file path=xl/sharedStrings.xml><?xml version="1.0" encoding="utf-8"?>
<sst xmlns="http://schemas.openxmlformats.org/spreadsheetml/2006/main" count="88" uniqueCount="35">
  <si>
    <t>Date</t>
  </si>
  <si>
    <t>Event</t>
  </si>
  <si>
    <t>Value</t>
  </si>
  <si>
    <t>Rolling Balance</t>
  </si>
  <si>
    <t>Crystalised</t>
  </si>
  <si>
    <t>Balance</t>
  </si>
  <si>
    <t>Uncrystalised</t>
  </si>
  <si>
    <t>Transfer In</t>
  </si>
  <si>
    <t>Ailsa Greenaway Set up Charge</t>
  </si>
  <si>
    <t>Metro Bank Interest on account</t>
  </si>
  <si>
    <t>Pension Practitioner.Com Annual Admin Fee</t>
  </si>
  <si>
    <t>Pension Consultant Fee</t>
  </si>
  <si>
    <t>Pension Practitioner.Com Appointment of corporate trustee</t>
  </si>
  <si>
    <t>Retained figure for William Finlay Annual Admin Fee - reimbursement provided to each member until fee is drawn</t>
  </si>
  <si>
    <t>Metro Bank SWIFT charges for international payment</t>
  </si>
  <si>
    <t>Metro Bank currency converstion charges</t>
  </si>
  <si>
    <t>Metro Bank CHAPs charges for payment over £100K - Empire Holdings Limited</t>
  </si>
  <si>
    <t>Preference Share Issue Fee Overpayment (Scheduled Reimbursement)</t>
  </si>
  <si>
    <t>Metro Bank CHAPs charges for payment over £100K - NGIF Ltd Preference Share Issue</t>
  </si>
  <si>
    <t>Metro Bank CHAPs charges for payment over £100K - TempleFX: Timecycle Account</t>
  </si>
  <si>
    <t>NGIF Ltd Dividend Return for Phase 1 PSI Purchase</t>
  </si>
  <si>
    <t>NGIF Ltd Dividend Return for Phase 2 PSI Purchase</t>
  </si>
  <si>
    <t>Pension Practitioner GDPR Processing fee for Scheme compliance</t>
  </si>
  <si>
    <t>Pension Practitioner Annual Admin Fee</t>
  </si>
  <si>
    <t>TPR Levy Fees</t>
  </si>
  <si>
    <t>Transact Regulated Trust Crystallised Interest Loss</t>
  </si>
  <si>
    <t xml:space="preserve">Empire Property Holdings 2 Limited </t>
  </si>
  <si>
    <t>PCLS Payment</t>
  </si>
  <si>
    <t>Pension Practitioner Fee for online integration</t>
  </si>
  <si>
    <t>Scheme Pension Consultant Fee</t>
  </si>
  <si>
    <t>The Pension Regulator Levy</t>
  </si>
  <si>
    <t>ICO Data Protection Fee</t>
  </si>
  <si>
    <t>Pension Scheme Consultant Fee</t>
  </si>
  <si>
    <t>Fund Revaluation</t>
  </si>
  <si>
    <t>Pension Annual Admin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</si>
</sst>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4" tint="0.39997558519241921"/>
      </right>
      <top style="medium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/>
    <xf numFmtId="44" fontId="2" fillId="2" borderId="1" xfId="1" applyFont="1" applyFill="1" applyBorder="1"/>
    <xf numFmtId="44" fontId="2" fillId="2" borderId="2" xfId="1" applyFont="1" applyFill="1" applyBorder="1"/>
    <xf numFmtId="9" fontId="3" fillId="0" borderId="3" xfId="2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14" fontId="0" fillId="3" borderId="4" xfId="0" applyNumberFormat="1" applyFill="1" applyBorder="1"/>
    <xf numFmtId="0" fontId="0" fillId="3" borderId="5" xfId="0" applyFill="1" applyBorder="1"/>
    <xf numFmtId="44" fontId="0" fillId="3" borderId="5" xfId="1" applyFont="1" applyFill="1" applyBorder="1"/>
    <xf numFmtId="44" fontId="0" fillId="3" borderId="6" xfId="1" applyFont="1" applyFill="1" applyBorder="1"/>
    <xf numFmtId="44" fontId="0" fillId="0" borderId="0" xfId="0" applyNumberFormat="1"/>
    <xf numFmtId="14" fontId="0" fillId="0" borderId="7" xfId="0" applyNumberFormat="1" applyBorder="1"/>
    <xf numFmtId="0" fontId="0" fillId="0" borderId="8" xfId="0" applyBorder="1"/>
    <xf numFmtId="44" fontId="0" fillId="0" borderId="8" xfId="1" applyFont="1" applyBorder="1"/>
    <xf numFmtId="44" fontId="0" fillId="0" borderId="9" xfId="0" applyNumberFormat="1" applyBorder="1"/>
    <xf numFmtId="14" fontId="0" fillId="3" borderId="7" xfId="0" applyNumberFormat="1" applyFill="1" applyBorder="1"/>
    <xf numFmtId="0" fontId="0" fillId="3" borderId="8" xfId="0" applyFill="1" applyBorder="1"/>
    <xf numFmtId="44" fontId="0" fillId="3" borderId="8" xfId="1" applyFont="1" applyFill="1" applyBorder="1"/>
    <xf numFmtId="44" fontId="0" fillId="3" borderId="9" xfId="0" applyNumberFormat="1" applyFill="1" applyBorder="1"/>
    <xf numFmtId="14" fontId="0" fillId="0" borderId="10" xfId="0" applyNumberFormat="1" applyBorder="1"/>
    <xf numFmtId="0" fontId="0" fillId="0" borderId="10" xfId="0" applyBorder="1"/>
    <xf numFmtId="14" fontId="0" fillId="3" borderId="10" xfId="0" applyNumberFormat="1" applyFill="1" applyBorder="1"/>
    <xf numFmtId="0" fontId="0" fillId="3" borderId="10" xfId="0" applyFill="1" applyBorder="1"/>
    <xf numFmtId="44" fontId="0" fillId="0" borderId="10" xfId="1" applyFont="1" applyBorder="1"/>
    <xf numFmtId="44" fontId="0" fillId="0" borderId="11" xfId="0" applyNumberFormat="1" applyBorder="1"/>
    <xf numFmtId="44" fontId="0" fillId="3" borderId="10" xfId="1" applyFont="1" applyFill="1" applyBorder="1"/>
    <xf numFmtId="44" fontId="0" fillId="3" borderId="11" xfId="0" applyNumberFormat="1" applyFill="1" applyBorder="1"/>
    <xf numFmtId="44" fontId="0" fillId="0" borderId="12" xfId="1" applyFont="1" applyBorder="1"/>
    <xf numFmtId="44" fontId="0" fillId="3" borderId="12" xfId="1" applyFont="1" applyFill="1" applyBorder="1"/>
    <xf numFmtId="14" fontId="3" fillId="3" borderId="10" xfId="0" applyNumberFormat="1" applyFont="1" applyFill="1" applyBorder="1"/>
    <xf numFmtId="0" fontId="3" fillId="3" borderId="10" xfId="0" applyFont="1" applyFill="1" applyBorder="1"/>
    <xf numFmtId="14" fontId="3" fillId="0" borderId="10" xfId="0" applyNumberFormat="1" applyFont="1" applyBorder="1"/>
    <xf numFmtId="0" fontId="3" fillId="0" borderId="10" xfId="0" applyFont="1" applyBorder="1"/>
    <xf numFmtId="44" fontId="3" fillId="0" borderId="10" xfId="1" applyFont="1" applyBorder="1"/>
    <xf numFmtId="44" fontId="3" fillId="3" borderId="10" xfId="1" applyFont="1" applyFill="1" applyBorder="1"/>
    <xf numFmtId="10" fontId="0" fillId="0" borderId="0" xfId="2" applyNumberFormat="1" applyFont="1"/>
    <xf numFmtId="10" fontId="3" fillId="0" borderId="3" xfId="2" applyNumberFormat="1" applyFont="1" applyBorder="1" applyAlignment="1">
      <alignment horizontal="center"/>
    </xf>
    <xf numFmtId="10" fontId="0" fillId="0" borderId="0" xfId="0" applyNumberFormat="1"/>
    <xf numFmtId="14" fontId="3" fillId="0" borderId="0" xfId="0" applyNumberFormat="1" applyFont="1"/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B23E3-5298-4BA7-8C42-63BD78F6D0D7}">
  <dimension ref="A1:H81"/>
  <sheetViews>
    <sheetView tabSelected="1" topLeftCell="A63" zoomScale="80" zoomScaleNormal="80" workbookViewId="0">
      <selection activeCell="H80" sqref="H80:H81"/>
    </sheetView>
  </sheetViews>
  <sheetFormatPr defaultRowHeight="14.5" x14ac:dyDescent="0.35"/>
  <cols>
    <col min="1" max="1" width="11" bestFit="1" customWidth="1"/>
    <col min="2" max="2" width="97.1796875" bestFit="1" customWidth="1"/>
    <col min="3" max="3" width="11.54296875" bestFit="1" customWidth="1"/>
    <col min="4" max="4" width="14.6328125" bestFit="1" customWidth="1"/>
    <col min="5" max="5" width="9.90625" style="37" bestFit="1" customWidth="1"/>
    <col min="6" max="6" width="11.54296875" customWidth="1"/>
    <col min="7" max="7" width="12.453125" style="37" customWidth="1"/>
    <col min="8" max="8" width="11.54296875" bestFit="1" customWidth="1"/>
  </cols>
  <sheetData>
    <row r="1" spans="1:8" ht="15" thickBot="1" x14ac:dyDescent="0.4">
      <c r="A1" s="1" t="s">
        <v>0</v>
      </c>
      <c r="B1" s="1" t="s">
        <v>1</v>
      </c>
      <c r="C1" s="2" t="s">
        <v>2</v>
      </c>
      <c r="D1" s="3" t="s">
        <v>3</v>
      </c>
      <c r="E1" s="36" t="s">
        <v>4</v>
      </c>
      <c r="F1" s="5" t="s">
        <v>5</v>
      </c>
      <c r="G1" s="36" t="s">
        <v>6</v>
      </c>
      <c r="H1" s="4" t="s">
        <v>5</v>
      </c>
    </row>
    <row r="2" spans="1:8" x14ac:dyDescent="0.35">
      <c r="A2" s="6">
        <v>42585</v>
      </c>
      <c r="B2" s="7" t="s">
        <v>7</v>
      </c>
      <c r="C2" s="8">
        <v>59907.29</v>
      </c>
      <c r="D2" s="9">
        <f>C2</f>
        <v>59907.29</v>
      </c>
      <c r="E2" s="35">
        <v>0</v>
      </c>
      <c r="F2" s="10">
        <f>D2*E2</f>
        <v>0</v>
      </c>
      <c r="G2" s="35">
        <v>1</v>
      </c>
      <c r="H2" s="10">
        <f>D2*G2</f>
        <v>59907.29</v>
      </c>
    </row>
    <row r="3" spans="1:8" x14ac:dyDescent="0.35">
      <c r="A3" s="11">
        <v>42600</v>
      </c>
      <c r="B3" s="12" t="s">
        <v>8</v>
      </c>
      <c r="C3" s="13">
        <v>-480</v>
      </c>
      <c r="D3" s="14">
        <f>D2+C3</f>
        <v>59427.29</v>
      </c>
      <c r="E3" s="35">
        <v>0</v>
      </c>
      <c r="F3" s="10">
        <f t="shared" ref="F3:F44" si="0">D3*E3</f>
        <v>0</v>
      </c>
      <c r="G3" s="35">
        <v>1</v>
      </c>
      <c r="H3" s="10">
        <f t="shared" ref="H3:H44" si="1">D3*G3</f>
        <v>59427.29</v>
      </c>
    </row>
    <row r="4" spans="1:8" x14ac:dyDescent="0.35">
      <c r="A4" s="15">
        <v>42613</v>
      </c>
      <c r="B4" s="16" t="s">
        <v>9</v>
      </c>
      <c r="C4" s="17">
        <v>7.4</v>
      </c>
      <c r="D4" s="18">
        <f t="shared" ref="D4:D70" si="2">D3+C4</f>
        <v>59434.69</v>
      </c>
      <c r="E4" s="35">
        <v>0</v>
      </c>
      <c r="F4" s="10">
        <f t="shared" si="0"/>
        <v>0</v>
      </c>
      <c r="G4" s="35">
        <v>1</v>
      </c>
      <c r="H4" s="10">
        <f t="shared" si="1"/>
        <v>59434.69</v>
      </c>
    </row>
    <row r="5" spans="1:8" x14ac:dyDescent="0.35">
      <c r="A5" s="19">
        <v>42643</v>
      </c>
      <c r="B5" s="20" t="s">
        <v>9</v>
      </c>
      <c r="C5" s="13">
        <v>7.48</v>
      </c>
      <c r="D5" s="14">
        <f t="shared" si="2"/>
        <v>59442.170000000006</v>
      </c>
      <c r="E5" s="35">
        <v>0</v>
      </c>
      <c r="F5" s="10">
        <f t="shared" si="0"/>
        <v>0</v>
      </c>
      <c r="G5" s="35">
        <v>1</v>
      </c>
      <c r="H5" s="10">
        <f t="shared" si="1"/>
        <v>59442.170000000006</v>
      </c>
    </row>
    <row r="6" spans="1:8" x14ac:dyDescent="0.35">
      <c r="A6" s="21">
        <v>42663</v>
      </c>
      <c r="B6" s="22" t="s">
        <v>10</v>
      </c>
      <c r="C6" s="17">
        <v>-540</v>
      </c>
      <c r="D6" s="18">
        <f t="shared" si="2"/>
        <v>58902.170000000006</v>
      </c>
      <c r="E6" s="35">
        <v>0</v>
      </c>
      <c r="F6" s="10">
        <f t="shared" si="0"/>
        <v>0</v>
      </c>
      <c r="G6" s="35">
        <v>1</v>
      </c>
      <c r="H6" s="10">
        <f t="shared" si="1"/>
        <v>58902.170000000006</v>
      </c>
    </row>
    <row r="7" spans="1:8" x14ac:dyDescent="0.35">
      <c r="A7" s="19">
        <v>42674</v>
      </c>
      <c r="B7" s="20" t="s">
        <v>9</v>
      </c>
      <c r="C7" s="23">
        <v>4.9000000000000004</v>
      </c>
      <c r="D7" s="24">
        <f t="shared" si="2"/>
        <v>58907.070000000007</v>
      </c>
      <c r="E7" s="35">
        <v>0</v>
      </c>
      <c r="F7" s="10">
        <f t="shared" si="0"/>
        <v>0</v>
      </c>
      <c r="G7" s="35">
        <v>1</v>
      </c>
      <c r="H7" s="10">
        <f t="shared" si="1"/>
        <v>58907.070000000007</v>
      </c>
    </row>
    <row r="8" spans="1:8" x14ac:dyDescent="0.35">
      <c r="A8" s="21">
        <v>42704</v>
      </c>
      <c r="B8" s="22" t="s">
        <v>9</v>
      </c>
      <c r="C8" s="25">
        <v>4.82</v>
      </c>
      <c r="D8" s="26">
        <f t="shared" si="2"/>
        <v>58911.890000000007</v>
      </c>
      <c r="E8" s="35">
        <v>0</v>
      </c>
      <c r="F8" s="10">
        <f t="shared" si="0"/>
        <v>0</v>
      </c>
      <c r="G8" s="35">
        <v>1</v>
      </c>
      <c r="H8" s="10">
        <f t="shared" si="1"/>
        <v>58911.890000000007</v>
      </c>
    </row>
    <row r="9" spans="1:8" x14ac:dyDescent="0.35">
      <c r="A9" s="19">
        <v>42705</v>
      </c>
      <c r="B9" s="20" t="s">
        <v>11</v>
      </c>
      <c r="C9" s="27">
        <v>-1663.86</v>
      </c>
      <c r="D9" s="14">
        <f t="shared" si="2"/>
        <v>57248.030000000006</v>
      </c>
      <c r="E9" s="35">
        <v>0</v>
      </c>
      <c r="F9" s="10">
        <f t="shared" si="0"/>
        <v>0</v>
      </c>
      <c r="G9" s="35">
        <v>1</v>
      </c>
      <c r="H9" s="10">
        <f t="shared" si="1"/>
        <v>57248.030000000006</v>
      </c>
    </row>
    <row r="10" spans="1:8" x14ac:dyDescent="0.35">
      <c r="A10" s="21">
        <v>42734</v>
      </c>
      <c r="B10" s="22" t="s">
        <v>9</v>
      </c>
      <c r="C10" s="17">
        <v>5</v>
      </c>
      <c r="D10" s="18">
        <f t="shared" si="2"/>
        <v>57253.030000000006</v>
      </c>
      <c r="E10" s="35">
        <v>0</v>
      </c>
      <c r="F10" s="10">
        <f t="shared" si="0"/>
        <v>0</v>
      </c>
      <c r="G10" s="35">
        <v>1</v>
      </c>
      <c r="H10" s="10">
        <f t="shared" si="1"/>
        <v>57253.030000000006</v>
      </c>
    </row>
    <row r="11" spans="1:8" x14ac:dyDescent="0.35">
      <c r="A11" s="19">
        <v>42766</v>
      </c>
      <c r="B11" s="20" t="s">
        <v>9</v>
      </c>
      <c r="C11" s="13">
        <v>5</v>
      </c>
      <c r="D11" s="14">
        <f t="shared" si="2"/>
        <v>57258.030000000006</v>
      </c>
      <c r="E11" s="35">
        <v>0</v>
      </c>
      <c r="F11" s="10">
        <f t="shared" si="0"/>
        <v>0</v>
      </c>
      <c r="G11" s="35">
        <v>1</v>
      </c>
      <c r="H11" s="10">
        <f t="shared" si="1"/>
        <v>57258.030000000006</v>
      </c>
    </row>
    <row r="12" spans="1:8" x14ac:dyDescent="0.35">
      <c r="A12" s="21">
        <v>42794</v>
      </c>
      <c r="B12" s="22" t="s">
        <v>12</v>
      </c>
      <c r="C12" s="17">
        <v>-62.5</v>
      </c>
      <c r="D12" s="18">
        <f t="shared" si="2"/>
        <v>57195.530000000006</v>
      </c>
      <c r="E12" s="35">
        <v>0</v>
      </c>
      <c r="F12" s="10">
        <f t="shared" si="0"/>
        <v>0</v>
      </c>
      <c r="G12" s="35">
        <v>1</v>
      </c>
      <c r="H12" s="10">
        <f t="shared" si="1"/>
        <v>57195.530000000006</v>
      </c>
    </row>
    <row r="13" spans="1:8" x14ac:dyDescent="0.35">
      <c r="A13" s="19">
        <v>42794</v>
      </c>
      <c r="B13" s="20" t="s">
        <v>9</v>
      </c>
      <c r="C13" s="13">
        <v>4.45</v>
      </c>
      <c r="D13" s="14">
        <f t="shared" si="2"/>
        <v>57199.98</v>
      </c>
      <c r="E13" s="35">
        <v>0</v>
      </c>
      <c r="F13" s="10">
        <f t="shared" si="0"/>
        <v>0</v>
      </c>
      <c r="G13" s="35">
        <v>1</v>
      </c>
      <c r="H13" s="10">
        <f t="shared" si="1"/>
        <v>57199.98</v>
      </c>
    </row>
    <row r="14" spans="1:8" x14ac:dyDescent="0.35">
      <c r="A14" s="21">
        <v>42825</v>
      </c>
      <c r="B14" s="22" t="s">
        <v>9</v>
      </c>
      <c r="C14" s="17">
        <v>5</v>
      </c>
      <c r="D14" s="18">
        <f t="shared" si="2"/>
        <v>57204.98</v>
      </c>
      <c r="E14" s="35">
        <v>0</v>
      </c>
      <c r="F14" s="10">
        <f t="shared" si="0"/>
        <v>0</v>
      </c>
      <c r="G14" s="35">
        <v>1</v>
      </c>
      <c r="H14" s="10">
        <f t="shared" si="1"/>
        <v>57204.98</v>
      </c>
    </row>
    <row r="15" spans="1:8" x14ac:dyDescent="0.35">
      <c r="A15" s="19">
        <v>42853</v>
      </c>
      <c r="B15" s="20" t="s">
        <v>9</v>
      </c>
      <c r="C15" s="13">
        <v>4.84</v>
      </c>
      <c r="D15" s="14">
        <f t="shared" si="2"/>
        <v>57209.82</v>
      </c>
      <c r="E15" s="35">
        <v>0</v>
      </c>
      <c r="F15" s="10">
        <f t="shared" si="0"/>
        <v>0</v>
      </c>
      <c r="G15" s="35">
        <v>1</v>
      </c>
      <c r="H15" s="10">
        <f t="shared" si="1"/>
        <v>57209.82</v>
      </c>
    </row>
    <row r="16" spans="1:8" x14ac:dyDescent="0.35">
      <c r="A16" s="21">
        <v>42863</v>
      </c>
      <c r="B16" s="22" t="s">
        <v>7</v>
      </c>
      <c r="C16" s="17">
        <v>6549.71</v>
      </c>
      <c r="D16" s="18">
        <f t="shared" si="2"/>
        <v>63759.53</v>
      </c>
      <c r="E16" s="35">
        <v>0</v>
      </c>
      <c r="F16" s="10">
        <f t="shared" si="0"/>
        <v>0</v>
      </c>
      <c r="G16" s="35">
        <v>1</v>
      </c>
      <c r="H16" s="10">
        <f t="shared" si="1"/>
        <v>63759.53</v>
      </c>
    </row>
    <row r="17" spans="1:8" x14ac:dyDescent="0.35">
      <c r="A17" s="19">
        <v>42881</v>
      </c>
      <c r="B17" s="20" t="s">
        <v>7</v>
      </c>
      <c r="C17" s="13">
        <v>0.42</v>
      </c>
      <c r="D17" s="14">
        <f t="shared" si="2"/>
        <v>63759.95</v>
      </c>
      <c r="E17" s="35">
        <v>0</v>
      </c>
      <c r="F17" s="10">
        <f t="shared" si="0"/>
        <v>0</v>
      </c>
      <c r="G17" s="35">
        <v>1</v>
      </c>
      <c r="H17" s="10">
        <f t="shared" si="1"/>
        <v>63759.95</v>
      </c>
    </row>
    <row r="18" spans="1:8" x14ac:dyDescent="0.35">
      <c r="A18" s="21">
        <v>42886</v>
      </c>
      <c r="B18" s="22" t="s">
        <v>9</v>
      </c>
      <c r="C18" s="17">
        <v>3.5</v>
      </c>
      <c r="D18" s="18">
        <f t="shared" si="2"/>
        <v>63763.45</v>
      </c>
      <c r="E18" s="35">
        <v>0</v>
      </c>
      <c r="F18" s="10">
        <f t="shared" si="0"/>
        <v>0</v>
      </c>
      <c r="G18" s="35">
        <v>1</v>
      </c>
      <c r="H18" s="10">
        <f t="shared" si="1"/>
        <v>63763.45</v>
      </c>
    </row>
    <row r="19" spans="1:8" x14ac:dyDescent="0.35">
      <c r="A19" s="19">
        <v>42916</v>
      </c>
      <c r="B19" s="20" t="s">
        <v>9</v>
      </c>
      <c r="C19" s="13">
        <v>4.95</v>
      </c>
      <c r="D19" s="14">
        <f t="shared" si="2"/>
        <v>63768.399999999994</v>
      </c>
      <c r="E19" s="35">
        <v>0</v>
      </c>
      <c r="F19" s="10">
        <f t="shared" si="0"/>
        <v>0</v>
      </c>
      <c r="G19" s="35">
        <v>1</v>
      </c>
      <c r="H19" s="10">
        <f t="shared" si="1"/>
        <v>63768.399999999994</v>
      </c>
    </row>
    <row r="20" spans="1:8" x14ac:dyDescent="0.35">
      <c r="A20" s="21">
        <v>42940</v>
      </c>
      <c r="B20" s="22" t="s">
        <v>13</v>
      </c>
      <c r="C20" s="17">
        <v>80</v>
      </c>
      <c r="D20" s="18">
        <f t="shared" si="2"/>
        <v>63848.399999999994</v>
      </c>
      <c r="E20" s="35">
        <v>0</v>
      </c>
      <c r="F20" s="10">
        <f t="shared" si="0"/>
        <v>0</v>
      </c>
      <c r="G20" s="35">
        <v>1</v>
      </c>
      <c r="H20" s="10">
        <f t="shared" si="1"/>
        <v>63848.399999999994</v>
      </c>
    </row>
    <row r="21" spans="1:8" x14ac:dyDescent="0.35">
      <c r="A21" s="19">
        <v>42947</v>
      </c>
      <c r="B21" s="20" t="s">
        <v>14</v>
      </c>
      <c r="C21" s="13">
        <v>-1.62</v>
      </c>
      <c r="D21" s="14">
        <f t="shared" si="2"/>
        <v>63846.779999999992</v>
      </c>
      <c r="E21" s="35">
        <v>0</v>
      </c>
      <c r="F21" s="10">
        <f t="shared" si="0"/>
        <v>0</v>
      </c>
      <c r="G21" s="35">
        <v>1</v>
      </c>
      <c r="H21" s="10">
        <f t="shared" si="1"/>
        <v>63846.779999999992</v>
      </c>
    </row>
    <row r="22" spans="1:8" x14ac:dyDescent="0.35">
      <c r="A22" s="21">
        <v>42947</v>
      </c>
      <c r="B22" s="22" t="s">
        <v>15</v>
      </c>
      <c r="C22" s="25">
        <v>-0.26</v>
      </c>
      <c r="D22" s="26">
        <f t="shared" si="2"/>
        <v>63846.51999999999</v>
      </c>
      <c r="E22" s="35">
        <v>0</v>
      </c>
      <c r="F22" s="10">
        <f t="shared" si="0"/>
        <v>0</v>
      </c>
      <c r="G22" s="35">
        <v>1</v>
      </c>
      <c r="H22" s="10">
        <f t="shared" si="1"/>
        <v>63846.51999999999</v>
      </c>
    </row>
    <row r="23" spans="1:8" x14ac:dyDescent="0.35">
      <c r="A23" s="19">
        <v>42947</v>
      </c>
      <c r="B23" s="20" t="s">
        <v>9</v>
      </c>
      <c r="C23" s="27">
        <v>4.8099999999999996</v>
      </c>
      <c r="D23" s="14">
        <f t="shared" si="2"/>
        <v>63851.329999999987</v>
      </c>
      <c r="E23" s="35">
        <v>0</v>
      </c>
      <c r="F23" s="10">
        <f t="shared" si="0"/>
        <v>0</v>
      </c>
      <c r="G23" s="35">
        <v>1</v>
      </c>
      <c r="H23" s="10">
        <f t="shared" si="1"/>
        <v>63851.329999999987</v>
      </c>
    </row>
    <row r="24" spans="1:8" x14ac:dyDescent="0.35">
      <c r="A24" s="21">
        <v>42949</v>
      </c>
      <c r="B24" s="22" t="s">
        <v>10</v>
      </c>
      <c r="C24" s="25">
        <v>-660</v>
      </c>
      <c r="D24" s="26">
        <f t="shared" si="2"/>
        <v>63191.329999999987</v>
      </c>
      <c r="E24" s="35">
        <v>0</v>
      </c>
      <c r="F24" s="10">
        <f t="shared" si="0"/>
        <v>0</v>
      </c>
      <c r="G24" s="35">
        <v>1</v>
      </c>
      <c r="H24" s="10">
        <f t="shared" si="1"/>
        <v>63191.329999999987</v>
      </c>
    </row>
    <row r="25" spans="1:8" x14ac:dyDescent="0.35">
      <c r="A25" s="19">
        <v>42964</v>
      </c>
      <c r="B25" s="20" t="s">
        <v>16</v>
      </c>
      <c r="C25" s="27">
        <v>-1.59</v>
      </c>
      <c r="D25" s="14">
        <f t="shared" si="2"/>
        <v>63189.739999999991</v>
      </c>
      <c r="E25" s="35">
        <v>0</v>
      </c>
      <c r="F25" s="10">
        <f t="shared" si="0"/>
        <v>0</v>
      </c>
      <c r="G25" s="35">
        <v>1</v>
      </c>
      <c r="H25" s="10">
        <f t="shared" si="1"/>
        <v>63189.739999999991</v>
      </c>
    </row>
    <row r="26" spans="1:8" x14ac:dyDescent="0.35">
      <c r="A26" s="21">
        <v>42978</v>
      </c>
      <c r="B26" s="22" t="s">
        <v>9</v>
      </c>
      <c r="C26" s="17">
        <v>2.35</v>
      </c>
      <c r="D26" s="18">
        <f t="shared" si="2"/>
        <v>63192.089999999989</v>
      </c>
      <c r="E26" s="35">
        <v>0</v>
      </c>
      <c r="F26" s="10">
        <f t="shared" si="0"/>
        <v>0</v>
      </c>
      <c r="G26" s="35">
        <v>1</v>
      </c>
      <c r="H26" s="10">
        <f t="shared" si="1"/>
        <v>63192.089999999989</v>
      </c>
    </row>
    <row r="27" spans="1:8" x14ac:dyDescent="0.35">
      <c r="A27" s="19">
        <v>42989</v>
      </c>
      <c r="B27" s="20" t="s">
        <v>17</v>
      </c>
      <c r="C27" s="23">
        <v>-429.66</v>
      </c>
      <c r="D27" s="24">
        <f t="shared" si="2"/>
        <v>62762.429999999986</v>
      </c>
      <c r="E27" s="35">
        <v>0</v>
      </c>
      <c r="F27" s="10">
        <f t="shared" si="0"/>
        <v>0</v>
      </c>
      <c r="G27" s="35">
        <v>1</v>
      </c>
      <c r="H27" s="10">
        <f t="shared" si="1"/>
        <v>62762.429999999986</v>
      </c>
    </row>
    <row r="28" spans="1:8" x14ac:dyDescent="0.35">
      <c r="A28" s="21">
        <v>42989</v>
      </c>
      <c r="B28" s="22" t="s">
        <v>18</v>
      </c>
      <c r="C28" s="28">
        <v>-1.56</v>
      </c>
      <c r="D28" s="18">
        <f t="shared" si="2"/>
        <v>62760.869999999988</v>
      </c>
      <c r="E28" s="35">
        <v>0</v>
      </c>
      <c r="F28" s="10">
        <f t="shared" si="0"/>
        <v>0</v>
      </c>
      <c r="G28" s="35">
        <v>1</v>
      </c>
      <c r="H28" s="10">
        <f t="shared" si="1"/>
        <v>62760.869999999988</v>
      </c>
    </row>
    <row r="29" spans="1:8" x14ac:dyDescent="0.35">
      <c r="A29" s="19">
        <v>42993</v>
      </c>
      <c r="B29" s="20" t="s">
        <v>19</v>
      </c>
      <c r="C29" s="13">
        <v>-1.56</v>
      </c>
      <c r="D29" s="14">
        <f t="shared" si="2"/>
        <v>62759.30999999999</v>
      </c>
      <c r="E29" s="35">
        <v>0</v>
      </c>
      <c r="F29" s="10">
        <f t="shared" si="0"/>
        <v>0</v>
      </c>
      <c r="G29" s="35">
        <v>1</v>
      </c>
      <c r="H29" s="10">
        <f t="shared" si="1"/>
        <v>62759.30999999999</v>
      </c>
    </row>
    <row r="30" spans="1:8" x14ac:dyDescent="0.35">
      <c r="A30" s="21">
        <v>43008</v>
      </c>
      <c r="B30" s="22" t="s">
        <v>9</v>
      </c>
      <c r="C30" s="17">
        <v>0.79</v>
      </c>
      <c r="D30" s="18">
        <f t="shared" si="2"/>
        <v>62760.099999999991</v>
      </c>
      <c r="E30" s="35">
        <v>0</v>
      </c>
      <c r="F30" s="10">
        <f t="shared" si="0"/>
        <v>0</v>
      </c>
      <c r="G30" s="35">
        <v>1</v>
      </c>
      <c r="H30" s="10">
        <f t="shared" si="1"/>
        <v>62760.099999999991</v>
      </c>
    </row>
    <row r="31" spans="1:8" x14ac:dyDescent="0.35">
      <c r="A31" s="19">
        <v>43027</v>
      </c>
      <c r="B31" s="20" t="s">
        <v>20</v>
      </c>
      <c r="C31" s="13">
        <v>795.03</v>
      </c>
      <c r="D31" s="14">
        <f t="shared" si="2"/>
        <v>63555.12999999999</v>
      </c>
      <c r="E31" s="35">
        <v>0</v>
      </c>
      <c r="F31" s="10">
        <f t="shared" si="0"/>
        <v>0</v>
      </c>
      <c r="G31" s="35">
        <v>1</v>
      </c>
      <c r="H31" s="10">
        <f t="shared" si="1"/>
        <v>63555.12999999999</v>
      </c>
    </row>
    <row r="32" spans="1:8" x14ac:dyDescent="0.35">
      <c r="A32" s="21">
        <v>43039</v>
      </c>
      <c r="B32" s="22" t="s">
        <v>9</v>
      </c>
      <c r="C32" s="17">
        <v>0.06</v>
      </c>
      <c r="D32" s="18">
        <f t="shared" si="2"/>
        <v>63555.189999999988</v>
      </c>
      <c r="E32" s="35">
        <v>0</v>
      </c>
      <c r="F32" s="10">
        <f t="shared" si="0"/>
        <v>0</v>
      </c>
      <c r="G32" s="35">
        <v>1</v>
      </c>
      <c r="H32" s="10">
        <f t="shared" si="1"/>
        <v>63555.189999999988</v>
      </c>
    </row>
    <row r="33" spans="1:8" x14ac:dyDescent="0.35">
      <c r="A33" s="19">
        <v>43066</v>
      </c>
      <c r="B33" s="20" t="s">
        <v>11</v>
      </c>
      <c r="C33" s="13">
        <v>-336.34</v>
      </c>
      <c r="D33" s="14">
        <f t="shared" si="2"/>
        <v>63218.849999999991</v>
      </c>
      <c r="E33" s="35">
        <v>0</v>
      </c>
      <c r="F33" s="10">
        <f t="shared" si="0"/>
        <v>0</v>
      </c>
      <c r="G33" s="35">
        <v>1</v>
      </c>
      <c r="H33" s="10">
        <f t="shared" si="1"/>
        <v>63218.849999999991</v>
      </c>
    </row>
    <row r="34" spans="1:8" x14ac:dyDescent="0.35">
      <c r="A34" s="21">
        <v>43069</v>
      </c>
      <c r="B34" s="22" t="s">
        <v>9</v>
      </c>
      <c r="C34" s="17">
        <v>0.09</v>
      </c>
      <c r="D34" s="18">
        <f t="shared" si="2"/>
        <v>63218.939999999988</v>
      </c>
      <c r="E34" s="35">
        <v>0</v>
      </c>
      <c r="F34" s="10">
        <f t="shared" si="0"/>
        <v>0</v>
      </c>
      <c r="G34" s="35">
        <v>1</v>
      </c>
      <c r="H34" s="10">
        <f t="shared" si="1"/>
        <v>63218.939999999988</v>
      </c>
    </row>
    <row r="35" spans="1:8" x14ac:dyDescent="0.35">
      <c r="A35" s="19">
        <v>43082</v>
      </c>
      <c r="B35" s="20" t="s">
        <v>9</v>
      </c>
      <c r="C35" s="13">
        <v>0.06</v>
      </c>
      <c r="D35" s="14">
        <f t="shared" si="2"/>
        <v>63218.999999999985</v>
      </c>
      <c r="E35" s="35">
        <v>0</v>
      </c>
      <c r="F35" s="10">
        <f t="shared" si="0"/>
        <v>0</v>
      </c>
      <c r="G35" s="35">
        <v>1</v>
      </c>
      <c r="H35" s="10">
        <f t="shared" si="1"/>
        <v>63218.999999999985</v>
      </c>
    </row>
    <row r="36" spans="1:8" x14ac:dyDescent="0.35">
      <c r="A36" s="21">
        <v>43174</v>
      </c>
      <c r="B36" s="22" t="s">
        <v>21</v>
      </c>
      <c r="C36" s="17">
        <v>264.76</v>
      </c>
      <c r="D36" s="18">
        <f t="shared" si="2"/>
        <v>63483.759999999987</v>
      </c>
      <c r="E36" s="35">
        <v>0</v>
      </c>
      <c r="F36" s="10">
        <f t="shared" si="0"/>
        <v>0</v>
      </c>
      <c r="G36" s="35">
        <v>1</v>
      </c>
      <c r="H36" s="10">
        <f t="shared" si="1"/>
        <v>63483.759999999987</v>
      </c>
    </row>
    <row r="37" spans="1:8" x14ac:dyDescent="0.35">
      <c r="A37" s="19">
        <v>43255</v>
      </c>
      <c r="B37" s="20" t="s">
        <v>22</v>
      </c>
      <c r="C37" s="23">
        <v>-75</v>
      </c>
      <c r="D37" s="24">
        <f t="shared" si="2"/>
        <v>63408.759999999987</v>
      </c>
      <c r="E37" s="35">
        <v>0</v>
      </c>
      <c r="F37" s="10">
        <f t="shared" si="0"/>
        <v>0</v>
      </c>
      <c r="G37" s="35">
        <v>1</v>
      </c>
      <c r="H37" s="10">
        <f t="shared" si="1"/>
        <v>63408.759999999987</v>
      </c>
    </row>
    <row r="38" spans="1:8" x14ac:dyDescent="0.35">
      <c r="A38" s="21">
        <v>43256</v>
      </c>
      <c r="B38" s="22" t="s">
        <v>20</v>
      </c>
      <c r="C38" s="25">
        <v>397.51500000000004</v>
      </c>
      <c r="D38" s="26">
        <f t="shared" si="2"/>
        <v>63806.274999999987</v>
      </c>
      <c r="E38" s="35">
        <v>0</v>
      </c>
      <c r="F38" s="10">
        <f t="shared" si="0"/>
        <v>0</v>
      </c>
      <c r="G38" s="35">
        <v>1</v>
      </c>
      <c r="H38" s="10">
        <f t="shared" si="1"/>
        <v>63806.274999999987</v>
      </c>
    </row>
    <row r="39" spans="1:8" x14ac:dyDescent="0.35">
      <c r="A39" s="19">
        <v>43319</v>
      </c>
      <c r="B39" s="20" t="s">
        <v>23</v>
      </c>
      <c r="C39" s="23">
        <v>-495</v>
      </c>
      <c r="D39" s="24">
        <f t="shared" si="2"/>
        <v>63311.274999999987</v>
      </c>
      <c r="E39" s="35">
        <v>0</v>
      </c>
      <c r="F39" s="10">
        <f t="shared" si="0"/>
        <v>0</v>
      </c>
      <c r="G39" s="35">
        <v>1</v>
      </c>
      <c r="H39" s="10">
        <f t="shared" si="1"/>
        <v>63311.274999999987</v>
      </c>
    </row>
    <row r="40" spans="1:8" x14ac:dyDescent="0.35">
      <c r="A40" s="21">
        <v>43342</v>
      </c>
      <c r="B40" s="22" t="s">
        <v>21</v>
      </c>
      <c r="C40" s="25">
        <v>264.76</v>
      </c>
      <c r="D40" s="26">
        <f t="shared" si="2"/>
        <v>63576.034999999989</v>
      </c>
      <c r="E40" s="35">
        <v>0</v>
      </c>
      <c r="F40" s="10">
        <f t="shared" si="0"/>
        <v>0</v>
      </c>
      <c r="G40" s="35">
        <v>1</v>
      </c>
      <c r="H40" s="10">
        <f t="shared" si="1"/>
        <v>63576.034999999989</v>
      </c>
    </row>
    <row r="41" spans="1:8" x14ac:dyDescent="0.35">
      <c r="A41" s="19">
        <v>43357</v>
      </c>
      <c r="B41" s="20" t="s">
        <v>11</v>
      </c>
      <c r="C41" s="23">
        <v>-318.49</v>
      </c>
      <c r="D41" s="24">
        <f t="shared" si="2"/>
        <v>63257.544999999991</v>
      </c>
      <c r="E41" s="35">
        <v>0</v>
      </c>
      <c r="F41" s="10">
        <f t="shared" si="0"/>
        <v>0</v>
      </c>
      <c r="G41" s="35">
        <v>1</v>
      </c>
      <c r="H41" s="10">
        <f t="shared" si="1"/>
        <v>63257.544999999991</v>
      </c>
    </row>
    <row r="42" spans="1:8" x14ac:dyDescent="0.35">
      <c r="A42" s="21">
        <v>43468</v>
      </c>
      <c r="B42" s="22" t="s">
        <v>20</v>
      </c>
      <c r="C42" s="25">
        <v>397.51500000000004</v>
      </c>
      <c r="D42" s="26">
        <f t="shared" si="2"/>
        <v>63655.05999999999</v>
      </c>
      <c r="E42" s="35">
        <v>0</v>
      </c>
      <c r="F42" s="10">
        <f t="shared" si="0"/>
        <v>0</v>
      </c>
      <c r="G42" s="35">
        <v>1</v>
      </c>
      <c r="H42" s="10">
        <f t="shared" si="1"/>
        <v>63655.05999999999</v>
      </c>
    </row>
    <row r="43" spans="1:8" x14ac:dyDescent="0.35">
      <c r="A43" s="19">
        <v>43530</v>
      </c>
      <c r="B43" s="20" t="s">
        <v>24</v>
      </c>
      <c r="C43" s="23">
        <v>-12.43</v>
      </c>
      <c r="D43" s="24">
        <f t="shared" si="2"/>
        <v>63642.62999999999</v>
      </c>
      <c r="E43" s="35">
        <v>0</v>
      </c>
      <c r="F43" s="10">
        <f t="shared" si="0"/>
        <v>0</v>
      </c>
      <c r="G43" s="35">
        <v>1</v>
      </c>
      <c r="H43" s="10">
        <f t="shared" si="1"/>
        <v>63642.62999999999</v>
      </c>
    </row>
    <row r="44" spans="1:8" x14ac:dyDescent="0.35">
      <c r="A44" s="21">
        <v>43616</v>
      </c>
      <c r="B44" s="22" t="s">
        <v>25</v>
      </c>
      <c r="C44" s="25">
        <v>-23.32</v>
      </c>
      <c r="D44" s="26">
        <f t="shared" si="2"/>
        <v>63619.30999999999</v>
      </c>
      <c r="E44" s="35">
        <v>0</v>
      </c>
      <c r="F44" s="10">
        <f t="shared" si="0"/>
        <v>0</v>
      </c>
      <c r="G44" s="35">
        <v>1</v>
      </c>
      <c r="H44" s="10">
        <f t="shared" si="1"/>
        <v>63619.30999999999</v>
      </c>
    </row>
    <row r="45" spans="1:8" x14ac:dyDescent="0.35">
      <c r="A45" s="19">
        <v>43621</v>
      </c>
      <c r="B45" s="20" t="s">
        <v>26</v>
      </c>
      <c r="C45" s="23">
        <v>2292.75</v>
      </c>
      <c r="D45" s="24">
        <f t="shared" si="2"/>
        <v>65912.06</v>
      </c>
      <c r="E45" s="35">
        <v>0</v>
      </c>
      <c r="F45" s="10">
        <f>D45*E45</f>
        <v>0</v>
      </c>
      <c r="G45" s="35">
        <v>1</v>
      </c>
      <c r="H45" s="10">
        <f>D45*G45</f>
        <v>65912.06</v>
      </c>
    </row>
    <row r="46" spans="1:8" x14ac:dyDescent="0.35">
      <c r="A46" s="21">
        <v>43678</v>
      </c>
      <c r="B46" s="22" t="s">
        <v>23</v>
      </c>
      <c r="C46" s="25">
        <v>-495</v>
      </c>
      <c r="D46" s="26">
        <f t="shared" si="2"/>
        <v>65417.06</v>
      </c>
      <c r="E46" s="35">
        <v>0</v>
      </c>
      <c r="F46" s="10">
        <f>D46*E46</f>
        <v>0</v>
      </c>
      <c r="G46" s="35">
        <v>1</v>
      </c>
      <c r="H46" s="10">
        <f>D46*G46</f>
        <v>65417.06</v>
      </c>
    </row>
    <row r="47" spans="1:8" x14ac:dyDescent="0.35">
      <c r="A47" s="29">
        <v>43678</v>
      </c>
      <c r="B47" s="30" t="s">
        <v>33</v>
      </c>
      <c r="C47" s="34">
        <v>-839.67</v>
      </c>
      <c r="D47" s="24">
        <f t="shared" si="2"/>
        <v>64577.39</v>
      </c>
      <c r="E47" s="35">
        <v>0</v>
      </c>
      <c r="F47" s="10">
        <f>D47*E47</f>
        <v>0</v>
      </c>
      <c r="G47" s="35">
        <v>1</v>
      </c>
      <c r="H47" s="10">
        <f>D47*G47</f>
        <v>64577.39</v>
      </c>
    </row>
    <row r="48" spans="1:8" x14ac:dyDescent="0.35">
      <c r="A48" s="31">
        <v>43705</v>
      </c>
      <c r="B48" s="32" t="s">
        <v>27</v>
      </c>
      <c r="C48" s="33">
        <v>-2000</v>
      </c>
      <c r="D48" s="24">
        <f>D47+C48</f>
        <v>62577.39</v>
      </c>
      <c r="E48" s="35">
        <f>9.58813%</f>
        <v>9.5881300000000003E-2</v>
      </c>
      <c r="F48" s="10">
        <f>D48*E48</f>
        <v>6000.0015038070005</v>
      </c>
      <c r="G48" s="35">
        <f>100%-E48</f>
        <v>0.90411869999999994</v>
      </c>
      <c r="H48" s="10">
        <f>D48*G48</f>
        <v>56577.388496192994</v>
      </c>
    </row>
    <row r="49" spans="1:8" x14ac:dyDescent="0.35">
      <c r="A49" s="21">
        <v>43761</v>
      </c>
      <c r="B49" s="22" t="s">
        <v>20</v>
      </c>
      <c r="C49" s="25">
        <v>397.51500000000004</v>
      </c>
      <c r="D49" s="26">
        <f t="shared" si="2"/>
        <v>62974.904999999999</v>
      </c>
      <c r="E49" s="35">
        <f>9.58813%</f>
        <v>9.5881300000000003E-2</v>
      </c>
      <c r="F49" s="10">
        <f>D49*E49</f>
        <v>6038.1157587765001</v>
      </c>
      <c r="G49" s="35">
        <f>100%-E49</f>
        <v>0.90411869999999994</v>
      </c>
      <c r="H49" s="10">
        <f>D49*G49</f>
        <v>56936.789241223494</v>
      </c>
    </row>
    <row r="50" spans="1:8" x14ac:dyDescent="0.35">
      <c r="A50" s="19">
        <v>43761</v>
      </c>
      <c r="B50" s="20" t="s">
        <v>21</v>
      </c>
      <c r="C50" s="23">
        <v>529.52</v>
      </c>
      <c r="D50" s="24">
        <f t="shared" si="2"/>
        <v>63504.424999999996</v>
      </c>
      <c r="E50" s="35">
        <f t="shared" ref="E50:E52" si="3">9.58813%</f>
        <v>9.5881300000000003E-2</v>
      </c>
      <c r="F50" s="10">
        <f t="shared" ref="F50:F52" si="4">D50*E50</f>
        <v>6088.8868247524997</v>
      </c>
      <c r="G50" s="35">
        <f t="shared" ref="G50:G52" si="5">100%-E50</f>
        <v>0.90411869999999994</v>
      </c>
      <c r="H50" s="10">
        <f t="shared" ref="H50:H52" si="6">D50*G50</f>
        <v>57415.538175247493</v>
      </c>
    </row>
    <row r="51" spans="1:8" x14ac:dyDescent="0.35">
      <c r="A51" s="21">
        <v>43816</v>
      </c>
      <c r="B51" s="22" t="s">
        <v>20</v>
      </c>
      <c r="C51" s="25">
        <v>397.51500000000004</v>
      </c>
      <c r="D51" s="26">
        <f t="shared" si="2"/>
        <v>63901.939999999995</v>
      </c>
      <c r="E51" s="35">
        <f t="shared" si="3"/>
        <v>9.5881300000000003E-2</v>
      </c>
      <c r="F51" s="10">
        <f t="shared" si="4"/>
        <v>6127.0010797219993</v>
      </c>
      <c r="G51" s="35">
        <f t="shared" si="5"/>
        <v>0.90411869999999994</v>
      </c>
      <c r="H51" s="10">
        <f t="shared" si="6"/>
        <v>57774.938920277993</v>
      </c>
    </row>
    <row r="52" spans="1:8" x14ac:dyDescent="0.35">
      <c r="A52" s="19">
        <v>43878</v>
      </c>
      <c r="B52" s="20" t="s">
        <v>24</v>
      </c>
      <c r="C52" s="23">
        <v>-3.625</v>
      </c>
      <c r="D52" s="24">
        <f t="shared" si="2"/>
        <v>63898.314999999995</v>
      </c>
      <c r="E52" s="35">
        <f t="shared" si="3"/>
        <v>9.5881300000000003E-2</v>
      </c>
      <c r="F52" s="10">
        <f t="shared" si="4"/>
        <v>6126.6535100094998</v>
      </c>
      <c r="G52" s="35">
        <f t="shared" si="5"/>
        <v>0.90411869999999994</v>
      </c>
      <c r="H52" s="10">
        <f t="shared" si="6"/>
        <v>57771.661489990489</v>
      </c>
    </row>
    <row r="53" spans="1:8" x14ac:dyDescent="0.35">
      <c r="A53" s="31">
        <v>43935</v>
      </c>
      <c r="B53" s="32" t="s">
        <v>33</v>
      </c>
      <c r="C53" s="33">
        <v>-4168.88</v>
      </c>
      <c r="D53" s="24">
        <f t="shared" si="2"/>
        <v>59729.434999999998</v>
      </c>
      <c r="E53" s="35">
        <f>9.58813%</f>
        <v>9.5881300000000003E-2</v>
      </c>
      <c r="F53" s="10">
        <f t="shared" ref="F53:F54" si="7">D53*E53</f>
        <v>5726.9358760654995</v>
      </c>
      <c r="G53" s="35">
        <f t="shared" ref="G53:G54" si="8">100%-E53</f>
        <v>0.90411869999999994</v>
      </c>
      <c r="H53" s="10">
        <f t="shared" ref="H53:H54" si="9">D53*G53</f>
        <v>54002.499123934496</v>
      </c>
    </row>
    <row r="54" spans="1:8" x14ac:dyDescent="0.35">
      <c r="A54" s="29">
        <v>43935</v>
      </c>
      <c r="B54" s="30" t="s">
        <v>27</v>
      </c>
      <c r="C54" s="34">
        <v>-2000</v>
      </c>
      <c r="D54" s="24">
        <f t="shared" si="2"/>
        <v>57729.434999999998</v>
      </c>
      <c r="E54" s="35">
        <f>20.31362%</f>
        <v>0.20313619999999999</v>
      </c>
      <c r="F54" s="10">
        <f t="shared" si="7"/>
        <v>11726.938054046999</v>
      </c>
      <c r="G54" s="35">
        <f t="shared" si="8"/>
        <v>0.79686380000000001</v>
      </c>
      <c r="H54" s="10">
        <f t="shared" si="9"/>
        <v>46002.496945952997</v>
      </c>
    </row>
    <row r="55" spans="1:8" x14ac:dyDescent="0.35">
      <c r="A55" s="19">
        <v>44035</v>
      </c>
      <c r="B55" s="20" t="s">
        <v>11</v>
      </c>
      <c r="C55" s="23">
        <v>-300.43</v>
      </c>
      <c r="D55" s="24">
        <f t="shared" si="2"/>
        <v>57429.004999999997</v>
      </c>
      <c r="E55" s="35">
        <f>20.31362%</f>
        <v>0.20313619999999999</v>
      </c>
      <c r="F55" s="10">
        <f t="shared" ref="F55" si="10">D55*E55</f>
        <v>11665.909845480999</v>
      </c>
      <c r="G55" s="35">
        <f t="shared" ref="G55" si="11">100%-E55</f>
        <v>0.79686380000000001</v>
      </c>
      <c r="H55" s="10">
        <f t="shared" ref="H55" si="12">D55*G55</f>
        <v>45763.095154518996</v>
      </c>
    </row>
    <row r="56" spans="1:8" x14ac:dyDescent="0.35">
      <c r="A56" s="21">
        <v>44043</v>
      </c>
      <c r="B56" s="22" t="s">
        <v>23</v>
      </c>
      <c r="C56" s="25">
        <v>-440</v>
      </c>
      <c r="D56" s="26">
        <f t="shared" si="2"/>
        <v>56989.004999999997</v>
      </c>
      <c r="E56" s="35">
        <f>20.31362%</f>
        <v>0.20313619999999999</v>
      </c>
      <c r="F56" s="10">
        <f t="shared" ref="F56" si="13">D56*E56</f>
        <v>11576.529917480999</v>
      </c>
      <c r="G56" s="35">
        <f t="shared" ref="G56" si="14">100%-E56</f>
        <v>0.79686380000000001</v>
      </c>
      <c r="H56" s="10">
        <f t="shared" ref="H56" si="15">D56*G56</f>
        <v>45412.475082518999</v>
      </c>
    </row>
    <row r="57" spans="1:8" x14ac:dyDescent="0.35">
      <c r="A57" s="29">
        <v>44046</v>
      </c>
      <c r="B57" s="30" t="s">
        <v>33</v>
      </c>
      <c r="C57" s="34">
        <v>-1643.33</v>
      </c>
      <c r="D57" s="26">
        <f t="shared" si="2"/>
        <v>55345.674999999996</v>
      </c>
      <c r="E57" s="35">
        <f>20.31362%</f>
        <v>0.20313619999999999</v>
      </c>
      <c r="F57" s="10">
        <f t="shared" ref="F57:F58" si="16">D57*E57</f>
        <v>11242.710105934999</v>
      </c>
      <c r="G57" s="35">
        <f t="shared" ref="G57" si="17">100%-E57</f>
        <v>0.79686380000000001</v>
      </c>
      <c r="H57" s="10">
        <f t="shared" ref="H57" si="18">D57*G57</f>
        <v>44102.964894065</v>
      </c>
    </row>
    <row r="58" spans="1:8" x14ac:dyDescent="0.35">
      <c r="A58" s="31">
        <v>44062</v>
      </c>
      <c r="B58" s="32" t="s">
        <v>27</v>
      </c>
      <c r="C58" s="33">
        <v>-2000</v>
      </c>
      <c r="D58" s="26">
        <f t="shared" si="2"/>
        <v>53345.674999999996</v>
      </c>
      <c r="E58" s="35">
        <f>32.32259%</f>
        <v>0.32322589999999995</v>
      </c>
      <c r="F58" s="10">
        <f t="shared" si="16"/>
        <v>17242.703812982498</v>
      </c>
      <c r="G58" s="35">
        <f t="shared" ref="G58" si="19">100%-E58</f>
        <v>0.67677410000000005</v>
      </c>
      <c r="H58" s="10">
        <f t="shared" ref="H58" si="20">D58*G58</f>
        <v>36102.971187017502</v>
      </c>
    </row>
    <row r="59" spans="1:8" x14ac:dyDescent="0.35">
      <c r="A59" s="21">
        <v>44099</v>
      </c>
      <c r="B59" s="22" t="s">
        <v>28</v>
      </c>
      <c r="C59" s="25">
        <v>-112.5</v>
      </c>
      <c r="D59" s="26">
        <f t="shared" si="2"/>
        <v>53233.174999999996</v>
      </c>
      <c r="E59" s="35">
        <f>32.32259%</f>
        <v>0.32322589999999995</v>
      </c>
      <c r="F59" s="10">
        <f t="shared" ref="F59" si="21">D59*E59</f>
        <v>17206.340899232495</v>
      </c>
      <c r="G59" s="35">
        <f t="shared" ref="G59" si="22">100%-E59</f>
        <v>0.67677410000000005</v>
      </c>
      <c r="H59" s="10">
        <f t="shared" ref="H59" si="23">D59*G59</f>
        <v>36026.834100767497</v>
      </c>
    </row>
    <row r="60" spans="1:8" x14ac:dyDescent="0.35">
      <c r="A60" s="19">
        <v>44133</v>
      </c>
      <c r="B60" s="20" t="s">
        <v>21</v>
      </c>
      <c r="C60" s="23">
        <v>529.52</v>
      </c>
      <c r="D60" s="24">
        <f t="shared" si="2"/>
        <v>53762.694999999992</v>
      </c>
      <c r="E60" s="35">
        <f>32.32259%</f>
        <v>0.32322589999999995</v>
      </c>
      <c r="F60" s="10">
        <f t="shared" ref="F60:F61" si="24">D60*E60</f>
        <v>17377.495477800494</v>
      </c>
      <c r="G60" s="35">
        <f t="shared" ref="G60:G61" si="25">100%-E60</f>
        <v>0.67677410000000005</v>
      </c>
      <c r="H60" s="10">
        <f t="shared" ref="H60:H61" si="26">D60*G60</f>
        <v>36385.199522199495</v>
      </c>
    </row>
    <row r="61" spans="1:8" x14ac:dyDescent="0.35">
      <c r="A61" s="21">
        <v>44137</v>
      </c>
      <c r="B61" s="22" t="s">
        <v>20</v>
      </c>
      <c r="C61" s="25">
        <v>795.03</v>
      </c>
      <c r="D61" s="26">
        <f t="shared" si="2"/>
        <v>54557.724999999991</v>
      </c>
      <c r="E61" s="35">
        <f t="shared" ref="E61:E74" si="27">32.32259%</f>
        <v>0.32322589999999995</v>
      </c>
      <c r="F61" s="10">
        <f t="shared" si="24"/>
        <v>17634.469765077494</v>
      </c>
      <c r="G61" s="35">
        <f t="shared" si="25"/>
        <v>0.67677410000000005</v>
      </c>
      <c r="H61" s="10">
        <f t="shared" si="26"/>
        <v>36923.255234922493</v>
      </c>
    </row>
    <row r="62" spans="1:8" x14ac:dyDescent="0.35">
      <c r="A62" s="19">
        <v>44188</v>
      </c>
      <c r="B62" s="20" t="s">
        <v>29</v>
      </c>
      <c r="C62" s="23">
        <v>-276.73</v>
      </c>
      <c r="D62" s="24">
        <f t="shared" si="2"/>
        <v>54280.994999999988</v>
      </c>
      <c r="E62" s="35">
        <f t="shared" si="27"/>
        <v>0.32322589999999995</v>
      </c>
      <c r="F62" s="10">
        <f t="shared" ref="F62:F73" si="28">D62*E62</f>
        <v>17545.023461770495</v>
      </c>
      <c r="G62" s="35">
        <f t="shared" ref="G62:G73" si="29">100%-E62</f>
        <v>0.67677410000000005</v>
      </c>
      <c r="H62" s="10">
        <f t="shared" ref="H62:H73" si="30">D62*G62</f>
        <v>36735.971538229496</v>
      </c>
    </row>
    <row r="63" spans="1:8" x14ac:dyDescent="0.35">
      <c r="A63" s="21">
        <v>44407</v>
      </c>
      <c r="B63" s="22" t="s">
        <v>23</v>
      </c>
      <c r="C63" s="25">
        <v>-440</v>
      </c>
      <c r="D63" s="26">
        <f t="shared" si="2"/>
        <v>53840.994999999988</v>
      </c>
      <c r="E63" s="35">
        <f t="shared" si="27"/>
        <v>0.32322589999999995</v>
      </c>
      <c r="F63" s="10">
        <f t="shared" si="28"/>
        <v>17402.804065770495</v>
      </c>
      <c r="G63" s="35">
        <f t="shared" si="29"/>
        <v>0.67677410000000005</v>
      </c>
      <c r="H63" s="10">
        <f t="shared" si="30"/>
        <v>36438.190934229497</v>
      </c>
    </row>
    <row r="64" spans="1:8" x14ac:dyDescent="0.35">
      <c r="A64" s="19">
        <v>44435</v>
      </c>
      <c r="B64" s="20" t="s">
        <v>30</v>
      </c>
      <c r="C64" s="23">
        <v>-25</v>
      </c>
      <c r="D64" s="24">
        <f t="shared" si="2"/>
        <v>53815.994999999988</v>
      </c>
      <c r="E64" s="35">
        <f t="shared" si="27"/>
        <v>0.32322589999999995</v>
      </c>
      <c r="F64" s="10">
        <f t="shared" si="28"/>
        <v>17394.723418270492</v>
      </c>
      <c r="G64" s="35">
        <f t="shared" si="29"/>
        <v>0.67677410000000005</v>
      </c>
      <c r="H64" s="10">
        <f t="shared" si="30"/>
        <v>36421.271581729496</v>
      </c>
    </row>
    <row r="65" spans="1:8" x14ac:dyDescent="0.35">
      <c r="A65" s="21">
        <v>44516</v>
      </c>
      <c r="B65" s="22" t="s">
        <v>20</v>
      </c>
      <c r="C65" s="25">
        <v>795.03</v>
      </c>
      <c r="D65" s="26">
        <f t="shared" si="2"/>
        <v>54611.024999999987</v>
      </c>
      <c r="E65" s="35">
        <f t="shared" si="27"/>
        <v>0.32322589999999995</v>
      </c>
      <c r="F65" s="10">
        <f t="shared" si="28"/>
        <v>17651.697705547493</v>
      </c>
      <c r="G65" s="35">
        <f t="shared" si="29"/>
        <v>0.67677410000000005</v>
      </c>
      <c r="H65" s="10">
        <f t="shared" si="30"/>
        <v>36959.327294452494</v>
      </c>
    </row>
    <row r="66" spans="1:8" x14ac:dyDescent="0.35">
      <c r="A66" s="19">
        <v>44516</v>
      </c>
      <c r="B66" s="20" t="s">
        <v>21</v>
      </c>
      <c r="C66" s="23">
        <v>529.52</v>
      </c>
      <c r="D66" s="24">
        <f t="shared" si="2"/>
        <v>55140.544999999984</v>
      </c>
      <c r="E66" s="35">
        <f t="shared" si="27"/>
        <v>0.32322589999999995</v>
      </c>
      <c r="F66" s="10">
        <f t="shared" si="28"/>
        <v>17822.852284115492</v>
      </c>
      <c r="G66" s="35">
        <f t="shared" si="29"/>
        <v>0.67677410000000005</v>
      </c>
      <c r="H66" s="10">
        <f t="shared" si="30"/>
        <v>37317.692715884492</v>
      </c>
    </row>
    <row r="67" spans="1:8" x14ac:dyDescent="0.35">
      <c r="A67" s="21">
        <v>44525</v>
      </c>
      <c r="B67" s="22" t="s">
        <v>31</v>
      </c>
      <c r="C67" s="25">
        <v>-5.71</v>
      </c>
      <c r="D67" s="26">
        <f t="shared" si="2"/>
        <v>55134.834999999985</v>
      </c>
      <c r="E67" s="35">
        <f t="shared" si="27"/>
        <v>0.32322589999999995</v>
      </c>
      <c r="F67" s="10">
        <f t="shared" si="28"/>
        <v>17821.006664226494</v>
      </c>
      <c r="G67" s="35">
        <f t="shared" si="29"/>
        <v>0.67677410000000005</v>
      </c>
      <c r="H67" s="10">
        <f t="shared" si="30"/>
        <v>37313.828335773491</v>
      </c>
    </row>
    <row r="68" spans="1:8" x14ac:dyDescent="0.35">
      <c r="A68" s="19">
        <v>44609</v>
      </c>
      <c r="B68" s="20" t="s">
        <v>30</v>
      </c>
      <c r="C68" s="23">
        <v>-8.7100000000000009</v>
      </c>
      <c r="D68" s="24">
        <f t="shared" si="2"/>
        <v>55126.124999999985</v>
      </c>
      <c r="E68" s="35">
        <f t="shared" si="27"/>
        <v>0.32322589999999995</v>
      </c>
      <c r="F68" s="10">
        <f t="shared" si="28"/>
        <v>17818.191366637493</v>
      </c>
      <c r="G68" s="35">
        <f t="shared" si="29"/>
        <v>0.67677410000000005</v>
      </c>
      <c r="H68" s="10">
        <f t="shared" si="30"/>
        <v>37307.933633362496</v>
      </c>
    </row>
    <row r="69" spans="1:8" x14ac:dyDescent="0.35">
      <c r="A69" s="21">
        <v>44634</v>
      </c>
      <c r="B69" s="22" t="s">
        <v>32</v>
      </c>
      <c r="C69" s="25">
        <v>-260.16000000000003</v>
      </c>
      <c r="D69" s="26">
        <f t="shared" si="2"/>
        <v>54865.964999999982</v>
      </c>
      <c r="E69" s="35">
        <f t="shared" si="27"/>
        <v>0.32322589999999995</v>
      </c>
      <c r="F69" s="10">
        <f t="shared" si="28"/>
        <v>17734.100916493491</v>
      </c>
      <c r="G69" s="35">
        <f t="shared" si="29"/>
        <v>0.67677410000000005</v>
      </c>
      <c r="H69" s="10">
        <f t="shared" si="30"/>
        <v>37131.864083506487</v>
      </c>
    </row>
    <row r="70" spans="1:8" x14ac:dyDescent="0.35">
      <c r="A70" s="19">
        <v>44775</v>
      </c>
      <c r="B70" s="20" t="s">
        <v>23</v>
      </c>
      <c r="C70" s="23">
        <v>-440</v>
      </c>
      <c r="D70" s="24">
        <f t="shared" si="2"/>
        <v>54425.964999999982</v>
      </c>
      <c r="E70" s="35">
        <f t="shared" si="27"/>
        <v>0.32322589999999995</v>
      </c>
      <c r="F70" s="10">
        <f t="shared" si="28"/>
        <v>17591.881520493491</v>
      </c>
      <c r="G70" s="35">
        <f t="shared" si="29"/>
        <v>0.67677410000000005</v>
      </c>
      <c r="H70" s="10">
        <f t="shared" si="30"/>
        <v>36834.083479506487</v>
      </c>
    </row>
    <row r="71" spans="1:8" x14ac:dyDescent="0.35">
      <c r="A71" s="21">
        <v>44797</v>
      </c>
      <c r="B71" s="22" t="s">
        <v>30</v>
      </c>
      <c r="C71" s="25">
        <v>-5.43</v>
      </c>
      <c r="D71" s="26">
        <f t="shared" ref="D71:D72" si="31">D70+C71</f>
        <v>54420.534999999982</v>
      </c>
      <c r="E71" s="35">
        <f t="shared" si="27"/>
        <v>0.32322589999999995</v>
      </c>
      <c r="F71" s="10">
        <f t="shared" si="28"/>
        <v>17590.126403856491</v>
      </c>
      <c r="G71" s="35">
        <f t="shared" si="29"/>
        <v>0.67677410000000005</v>
      </c>
      <c r="H71" s="10">
        <f t="shared" si="30"/>
        <v>36830.40859614349</v>
      </c>
    </row>
    <row r="72" spans="1:8" x14ac:dyDescent="0.35">
      <c r="A72" s="19">
        <v>44846</v>
      </c>
      <c r="B72" s="20" t="s">
        <v>20</v>
      </c>
      <c r="C72" s="23">
        <v>397.51500000000004</v>
      </c>
      <c r="D72" s="24">
        <f t="shared" si="31"/>
        <v>54818.049999999981</v>
      </c>
      <c r="E72" s="35">
        <f t="shared" si="27"/>
        <v>0.32322589999999995</v>
      </c>
      <c r="F72" s="10">
        <f t="shared" si="28"/>
        <v>17718.613547494992</v>
      </c>
      <c r="G72" s="35">
        <f t="shared" si="29"/>
        <v>0.67677410000000005</v>
      </c>
      <c r="H72" s="10">
        <f t="shared" si="30"/>
        <v>37099.43645250499</v>
      </c>
    </row>
    <row r="73" spans="1:8" x14ac:dyDescent="0.35">
      <c r="A73" s="21">
        <v>44846</v>
      </c>
      <c r="B73" s="22" t="s">
        <v>21</v>
      </c>
      <c r="C73" s="25">
        <v>529.52</v>
      </c>
      <c r="D73" s="26">
        <f>D72+C73</f>
        <v>55347.569999999978</v>
      </c>
      <c r="E73" s="35">
        <f t="shared" si="27"/>
        <v>0.32322589999999995</v>
      </c>
      <c r="F73" s="10">
        <f t="shared" si="28"/>
        <v>17889.768126062991</v>
      </c>
      <c r="G73" s="35">
        <f t="shared" si="29"/>
        <v>0.67677410000000005</v>
      </c>
      <c r="H73" s="10">
        <f t="shared" si="30"/>
        <v>37457.801873936987</v>
      </c>
    </row>
    <row r="74" spans="1:8" x14ac:dyDescent="0.35">
      <c r="A74" s="31">
        <v>45006</v>
      </c>
      <c r="B74" s="32" t="s">
        <v>33</v>
      </c>
      <c r="C74" s="33">
        <v>939.22</v>
      </c>
      <c r="D74" s="26">
        <f t="shared" ref="D74:D75" si="32">D73+C74</f>
        <v>56286.789999999979</v>
      </c>
      <c r="E74" s="35">
        <f t="shared" si="27"/>
        <v>0.32322589999999995</v>
      </c>
      <c r="F74" s="10">
        <f t="shared" ref="F74:F81" si="33">D74*E74</f>
        <v>18193.348355860991</v>
      </c>
      <c r="G74" s="35">
        <f t="shared" ref="G74:G81" si="34">100%-E74</f>
        <v>0.67677410000000005</v>
      </c>
      <c r="H74" s="10">
        <f t="shared" ref="H74:H81" si="35">D74*G74</f>
        <v>38093.441644138991</v>
      </c>
    </row>
    <row r="75" spans="1:8" x14ac:dyDescent="0.35">
      <c r="A75" s="29">
        <v>45009</v>
      </c>
      <c r="B75" s="30" t="s">
        <v>27</v>
      </c>
      <c r="C75" s="34">
        <v>-9000</v>
      </c>
      <c r="D75" s="26">
        <f t="shared" si="32"/>
        <v>47286.789999999979</v>
      </c>
      <c r="E75" s="35">
        <v>0.95572880000000004</v>
      </c>
      <c r="F75" s="10">
        <f t="shared" si="33"/>
        <v>45193.347062551984</v>
      </c>
      <c r="G75" s="35">
        <f t="shared" si="34"/>
        <v>4.4271199999999955E-2</v>
      </c>
      <c r="H75" s="10">
        <f t="shared" si="35"/>
        <v>2093.4429374479969</v>
      </c>
    </row>
    <row r="76" spans="1:8" x14ac:dyDescent="0.35">
      <c r="A76" s="19">
        <v>45072</v>
      </c>
      <c r="B76" s="20" t="s">
        <v>32</v>
      </c>
      <c r="C76" s="23">
        <v>-561.52</v>
      </c>
      <c r="D76" s="26">
        <f t="shared" ref="D76:D81" si="36">D75+C76</f>
        <v>46725.269999999982</v>
      </c>
      <c r="E76" s="35">
        <v>0.95572880000000004</v>
      </c>
      <c r="F76" s="10">
        <f t="shared" si="33"/>
        <v>44656.686226775986</v>
      </c>
      <c r="G76" s="35">
        <f t="shared" si="34"/>
        <v>4.4271199999999955E-2</v>
      </c>
      <c r="H76" s="10">
        <f t="shared" si="35"/>
        <v>2068.583773223997</v>
      </c>
    </row>
    <row r="77" spans="1:8" x14ac:dyDescent="0.35">
      <c r="A77" s="21">
        <v>45138</v>
      </c>
      <c r="B77" s="22" t="s">
        <v>34</v>
      </c>
      <c r="C77" s="25">
        <v>-513.33000000000004</v>
      </c>
      <c r="D77" s="26">
        <f t="shared" si="36"/>
        <v>46211.939999999981</v>
      </c>
      <c r="E77" s="35">
        <v>0.95572880000000004</v>
      </c>
      <c r="F77" s="10">
        <f t="shared" si="33"/>
        <v>44166.081961871983</v>
      </c>
      <c r="G77" s="35">
        <f t="shared" si="34"/>
        <v>4.4271199999999955E-2</v>
      </c>
      <c r="H77" s="10">
        <f t="shared" si="35"/>
        <v>2045.8580381279971</v>
      </c>
    </row>
    <row r="78" spans="1:8" x14ac:dyDescent="0.35">
      <c r="A78" s="19">
        <v>45239</v>
      </c>
      <c r="B78" s="20" t="s">
        <v>32</v>
      </c>
      <c r="C78" s="23">
        <v>-116.64</v>
      </c>
      <c r="D78" s="26">
        <f t="shared" si="36"/>
        <v>46095.299999999981</v>
      </c>
      <c r="E78" s="35">
        <v>0.95572880000000004</v>
      </c>
      <c r="F78" s="10">
        <f t="shared" si="33"/>
        <v>44054.605754639982</v>
      </c>
      <c r="G78" s="35">
        <f t="shared" si="34"/>
        <v>4.4271199999999955E-2</v>
      </c>
      <c r="H78" s="10">
        <f t="shared" si="35"/>
        <v>2040.694245359997</v>
      </c>
    </row>
    <row r="79" spans="1:8" x14ac:dyDescent="0.35">
      <c r="A79" s="21">
        <v>45250</v>
      </c>
      <c r="B79" s="22" t="s">
        <v>31</v>
      </c>
      <c r="C79" s="25">
        <v>-5.71</v>
      </c>
      <c r="D79" s="26">
        <f t="shared" si="36"/>
        <v>46089.589999999982</v>
      </c>
      <c r="E79" s="35">
        <v>0.95572880000000004</v>
      </c>
      <c r="F79" s="10">
        <f t="shared" si="33"/>
        <v>44049.148543191986</v>
      </c>
      <c r="G79" s="35">
        <f t="shared" si="34"/>
        <v>4.4271199999999955E-2</v>
      </c>
      <c r="H79" s="10">
        <f t="shared" si="35"/>
        <v>2040.4414568079972</v>
      </c>
    </row>
    <row r="80" spans="1:8" x14ac:dyDescent="0.35">
      <c r="A80" s="19">
        <v>45275</v>
      </c>
      <c r="B80" s="20" t="s">
        <v>30</v>
      </c>
      <c r="C80" s="23">
        <v>-6.29</v>
      </c>
      <c r="D80" s="26">
        <f t="shared" si="36"/>
        <v>46083.299999999981</v>
      </c>
      <c r="E80" s="35">
        <v>0.95572880000000004</v>
      </c>
      <c r="F80" s="10">
        <f t="shared" si="33"/>
        <v>44043.137009039987</v>
      </c>
      <c r="G80" s="35">
        <f t="shared" si="34"/>
        <v>4.4271199999999955E-2</v>
      </c>
      <c r="H80" s="10">
        <f t="shared" si="35"/>
        <v>2040.1629909599972</v>
      </c>
    </row>
    <row r="81" spans="1:8" x14ac:dyDescent="0.35">
      <c r="A81" s="38">
        <v>45349</v>
      </c>
      <c r="B81" s="39" t="s">
        <v>33</v>
      </c>
      <c r="C81" s="39">
        <v>-891.72</v>
      </c>
      <c r="D81" s="26">
        <f t="shared" si="36"/>
        <v>45191.57999999998</v>
      </c>
      <c r="E81" s="35">
        <v>0.95572880000000004</v>
      </c>
      <c r="F81" s="10">
        <f t="shared" si="33"/>
        <v>43190.894523503986</v>
      </c>
      <c r="G81" s="35">
        <f t="shared" si="34"/>
        <v>4.4271199999999955E-2</v>
      </c>
      <c r="H81" s="10">
        <f t="shared" si="35"/>
        <v>2000.6854764959971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Holmes</dc:creator>
  <cp:lastModifiedBy>Adam holmes</cp:lastModifiedBy>
  <dcterms:created xsi:type="dcterms:W3CDTF">2023-02-28T10:16:17Z</dcterms:created>
  <dcterms:modified xsi:type="dcterms:W3CDTF">2024-03-11T11:55:48Z</dcterms:modified>
</cp:coreProperties>
</file>