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90" windowHeight="7755" tabRatio="500"/>
  </bookViews>
  <sheets>
    <sheet name="Fund summary" sheetId="1" r:id="rId1"/>
    <sheet name="Sale summary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2" l="1"/>
  <c r="F27" i="2"/>
  <c r="F29" i="2"/>
  <c r="C33" i="2"/>
  <c r="O5" i="1"/>
  <c r="O9" i="1"/>
  <c r="O13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<sst xmlns="http://schemas.openxmlformats.org/spreadsheetml/2006/main" count="46" uniqueCount="42">
  <si>
    <t>Opening bank balances</t>
  </si>
  <si>
    <t>Yorkshire Bank SAC</t>
  </si>
  <si>
    <t>Yorkshire Bank ANV</t>
  </si>
  <si>
    <t>Barclays</t>
  </si>
  <si>
    <t>2017/8</t>
  </si>
  <si>
    <t>Mortgage payments</t>
  </si>
  <si>
    <t>Land sale</t>
  </si>
  <si>
    <t>Rent</t>
  </si>
  <si>
    <t>Pension payments</t>
  </si>
  <si>
    <t>Trustee expenses</t>
  </si>
  <si>
    <t>Professional fees</t>
  </si>
  <si>
    <t>Site security costs</t>
  </si>
  <si>
    <t>Site clearance costs</t>
  </si>
  <si>
    <t>Bank charges</t>
  </si>
  <si>
    <t>Contra</t>
  </si>
  <si>
    <t>Barclays loan 1</t>
  </si>
  <si>
    <t>Total fund</t>
  </si>
  <si>
    <t>Closing  balances</t>
  </si>
  <si>
    <t>Remaining industrial property</t>
  </si>
  <si>
    <t>See over   -</t>
  </si>
  <si>
    <t xml:space="preserve">difference relates to bank charges for early pay off </t>
  </si>
  <si>
    <t>HLW KEEBLE HAWSON LLP</t>
  </si>
  <si>
    <t>COMPLETION STATEMENT</t>
  </si>
  <si>
    <t>Trustees of the Noel Village (Steel Founder) Limited Retirement Benefits Scheme SSAS</t>
  </si>
  <si>
    <t>The Foundry, Carr Hill, Balby, Doncaster, DN4 8DE - Sale - 1) D Johnson &amp; C Ellis t/a MVS 2) K Foers, D Johnson &amp; R Johnson</t>
  </si>
  <si>
    <t>REF:  CLT/JRE/TRU202/7</t>
  </si>
  <si>
    <t>Monies In</t>
  </si>
  <si>
    <t>£</t>
  </si>
  <si>
    <t>Monies Out</t>
  </si>
  <si>
    <t xml:space="preserve">Sale Price </t>
  </si>
  <si>
    <t>Mortgage Redemption</t>
  </si>
  <si>
    <t>Monies on account (Transfer from TRU202/2)</t>
  </si>
  <si>
    <t>hlw Keeble Hawson LLP Agreed Sale Costs</t>
  </si>
  <si>
    <t>Plus VAT</t>
  </si>
  <si>
    <t xml:space="preserve">hlw Keeble Hawson LLP Costs Updating Pension Titles </t>
  </si>
  <si>
    <t xml:space="preserve">hlw Keeble Hawson LLP Costs of dealing with Lease (Surrender / Forfeiture) </t>
  </si>
  <si>
    <t>Telegraphic Transfer Fee</t>
  </si>
  <si>
    <t xml:space="preserve">Land Registry Fee - Leasehold Title Closure </t>
  </si>
  <si>
    <t>Land Registry Fee - Trustee Name Change</t>
  </si>
  <si>
    <t xml:space="preserve">Land Registry Fee - Removal of Lease from Freehold Title </t>
  </si>
  <si>
    <t>Net Sale Proceeds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</si>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</sst>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;[Red]\-&quot;£&quot;#,##0.00;_-\ &quot;-&quot;_-;_-@_-"/>
    <numFmt numFmtId="165" formatCode="&quot;£&quot;#,##0.00;[Red]&quot;£&quot;#,##0.00"/>
    <numFmt numFmtId="166" formatCode="&quot;£&quot;#,##0.00"/>
  </numFmts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Calibri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64" fontId="0" fillId="2" borderId="0" xfId="0" applyNumberFormat="1" applyFill="1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5" fillId="0" borderId="2" xfId="0" applyFont="1" applyBorder="1" applyProtection="1">
      <protection locked="0"/>
    </xf>
    <xf numFmtId="166" fontId="5" fillId="0" borderId="3" xfId="0" applyNumberFormat="1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166" fontId="4" fillId="0" borderId="3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5" fillId="0" borderId="4" xfId="0" applyFont="1" applyBorder="1" applyProtection="1">
      <protection locked="0"/>
    </xf>
    <xf numFmtId="166" fontId="5" fillId="0" borderId="5" xfId="0" applyNumberFormat="1" applyFont="1" applyBorder="1" applyProtection="1"/>
    <xf numFmtId="166" fontId="5" fillId="2" borderId="3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8"/>
  <sheetViews>
    <sheetView tabSelected="1" workbookViewId="0">
      <selection activeCell="J19" sqref="J19"/>
    </sheetView>
  </sheetViews>
  <sheetFormatPr defaultColWidth="8.875" defaultRowHeight="15.75" x14ac:dyDescent="0.25"/>
  <cols>
    <col min="1" max="1" width="3.5" customWidth="1"/>
    <col min="2" max="2" width="17.875" customWidth="1"/>
    <col min="3" max="3" width="12" customWidth="1"/>
    <col min="4" max="4" width="10.125" customWidth="1"/>
    <col min="5" max="5" width="11.625" customWidth="1"/>
    <col min="6" max="6" width="11.375" customWidth="1"/>
    <col min="7" max="7" width="12.875" customWidth="1"/>
    <col min="8" max="8" width="11" customWidth="1"/>
    <col min="9" max="9" width="10.875" customWidth="1"/>
    <col min="10" max="10" width="10.625" customWidth="1"/>
    <col min="11" max="11" width="10.875" customWidth="1"/>
    <col min="12" max="12" width="7.625" customWidth="1"/>
    <col min="13" max="13" width="7.125" customWidth="1"/>
    <col min="14" max="14" width="3" customWidth="1"/>
    <col min="15" max="15" width="13.125" customWidth="1"/>
    <col min="16" max="16" width="3.125" customWidth="1"/>
    <col min="17" max="17" width="12.375" customWidth="1"/>
    <col min="19" max="19" width="11.375" customWidth="1"/>
  </cols>
  <sheetData>
    <row r="2" spans="2:21" ht="47.25" x14ac:dyDescent="0.25">
      <c r="B2" s="5" t="s">
        <v>4</v>
      </c>
      <c r="C2" s="3" t="s">
        <v>0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/>
      <c r="O2" s="3" t="s">
        <v>17</v>
      </c>
    </row>
    <row r="4" spans="2:21" x14ac:dyDescent="0.25">
      <c r="B4" t="s">
        <v>1</v>
      </c>
      <c r="C4" s="1">
        <v>64.089999999996508</v>
      </c>
      <c r="M4" s="1">
        <v>-64.09</v>
      </c>
      <c r="N4" s="1"/>
      <c r="O4" s="4">
        <v>0</v>
      </c>
      <c r="T4" s="2"/>
      <c r="U4" s="2"/>
    </row>
    <row r="5" spans="2:21" x14ac:dyDescent="0.25">
      <c r="B5" t="s">
        <v>2</v>
      </c>
      <c r="C5" s="1">
        <v>63434.3</v>
      </c>
      <c r="D5" s="1">
        <v>0</v>
      </c>
      <c r="E5" s="1">
        <v>129409.28</v>
      </c>
      <c r="F5" s="1">
        <v>13343.59</v>
      </c>
      <c r="G5" s="1">
        <v>-73453.8</v>
      </c>
      <c r="H5" s="1">
        <v>-2419.2000000000003</v>
      </c>
      <c r="I5" s="1">
        <v>-941</v>
      </c>
      <c r="J5" s="1">
        <v>-39031.120000000003</v>
      </c>
      <c r="K5" s="1">
        <v>-22387.370000000003</v>
      </c>
      <c r="L5" s="1">
        <v>-25</v>
      </c>
      <c r="M5" s="1">
        <v>64.09</v>
      </c>
      <c r="N5" s="1"/>
      <c r="O5" s="1">
        <f>SUM(C5:M5)</f>
        <v>67993.76999999999</v>
      </c>
      <c r="T5" s="2"/>
    </row>
    <row r="6" spans="2:21" x14ac:dyDescent="0.25">
      <c r="B6" t="s">
        <v>3</v>
      </c>
      <c r="C6" s="1">
        <v>36161.270000000019</v>
      </c>
      <c r="D6" s="1">
        <v>-4863.21</v>
      </c>
      <c r="E6" s="4">
        <v>0</v>
      </c>
      <c r="F6" s="1"/>
      <c r="G6" s="1">
        <v>-15151.8</v>
      </c>
      <c r="H6" s="1">
        <v>-1476.45</v>
      </c>
      <c r="I6" s="1">
        <v>-2275</v>
      </c>
      <c r="J6" s="1">
        <v>-6130</v>
      </c>
      <c r="K6" s="1">
        <v>-6220.26</v>
      </c>
      <c r="L6" s="1">
        <v>-44.550000000000004</v>
      </c>
      <c r="O6" s="4">
        <v>0</v>
      </c>
      <c r="R6" s="1"/>
      <c r="T6" s="2"/>
    </row>
    <row r="7" spans="2:21" x14ac:dyDescent="0.25">
      <c r="B7" t="s">
        <v>15</v>
      </c>
      <c r="C7" s="1">
        <v>-236850.20000000097</v>
      </c>
      <c r="D7" s="1">
        <v>4863.21</v>
      </c>
      <c r="E7" s="6">
        <v>231986.99</v>
      </c>
      <c r="F7" s="1"/>
      <c r="G7" s="1"/>
      <c r="H7" s="1"/>
      <c r="I7" s="1"/>
      <c r="J7" s="1"/>
      <c r="K7" s="1"/>
      <c r="L7" s="1"/>
      <c r="M7" s="1"/>
      <c r="N7" s="1"/>
      <c r="O7" s="4">
        <v>0</v>
      </c>
      <c r="P7" s="1"/>
    </row>
    <row r="8" spans="2:21" x14ac:dyDescent="0.2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21" x14ac:dyDescent="0.25">
      <c r="C9" s="1">
        <f t="shared" ref="C9:G9" si="0">SUM(C4:C8)</f>
        <v>-137190.54000000097</v>
      </c>
      <c r="D9" s="4">
        <f t="shared" si="0"/>
        <v>0</v>
      </c>
      <c r="E9" s="6">
        <f t="shared" si="0"/>
        <v>361396.27</v>
      </c>
      <c r="F9" s="1">
        <f t="shared" si="0"/>
        <v>13343.59</v>
      </c>
      <c r="G9" s="1">
        <f t="shared" si="0"/>
        <v>-88605.6</v>
      </c>
      <c r="H9" s="1">
        <f t="shared" ref="H9:M9" si="1">SUM(H4:H8)</f>
        <v>-3895.6500000000005</v>
      </c>
      <c r="I9" s="1">
        <f t="shared" si="1"/>
        <v>-3216</v>
      </c>
      <c r="J9" s="1">
        <f t="shared" si="1"/>
        <v>-45161.120000000003</v>
      </c>
      <c r="K9" s="1">
        <f t="shared" si="1"/>
        <v>-28607.630000000005</v>
      </c>
      <c r="L9" s="1">
        <f t="shared" si="1"/>
        <v>-69.550000000000011</v>
      </c>
      <c r="M9" s="4">
        <f t="shared" si="1"/>
        <v>0</v>
      </c>
      <c r="N9" s="1"/>
      <c r="O9" s="1">
        <f>SUM(O4:O8)</f>
        <v>67993.76999999999</v>
      </c>
      <c r="P9" s="1"/>
    </row>
    <row r="10" spans="2:21" x14ac:dyDescent="0.25">
      <c r="C10" s="1"/>
      <c r="E10" s="1"/>
      <c r="F10" s="1"/>
      <c r="G10" s="1"/>
      <c r="H10" s="1"/>
      <c r="I10" s="1"/>
      <c r="J10" s="1"/>
      <c r="K10" s="1"/>
      <c r="L10" s="1"/>
      <c r="M10" s="1"/>
      <c r="N10" s="1"/>
      <c r="P10" s="1"/>
      <c r="Q10" s="1"/>
    </row>
    <row r="11" spans="2:21" x14ac:dyDescent="0.25">
      <c r="B11" t="s">
        <v>18</v>
      </c>
      <c r="C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>
        <v>1175000</v>
      </c>
      <c r="P11" s="1"/>
      <c r="Q11" s="1"/>
    </row>
    <row r="12" spans="2:21" x14ac:dyDescent="0.25">
      <c r="E12" s="1"/>
    </row>
    <row r="13" spans="2:21" x14ac:dyDescent="0.25">
      <c r="E13" s="1"/>
      <c r="L13" t="s">
        <v>16</v>
      </c>
      <c r="O13" s="1">
        <f>SUM(O9:O12)</f>
        <v>1242993.77</v>
      </c>
    </row>
    <row r="14" spans="2:21" x14ac:dyDescent="0.25">
      <c r="E14" s="1"/>
    </row>
    <row r="15" spans="2:21" x14ac:dyDescent="0.25">
      <c r="E15" s="6" t="s">
        <v>19</v>
      </c>
      <c r="F15" t="s">
        <v>20</v>
      </c>
    </row>
    <row r="16" spans="2:21" x14ac:dyDescent="0.25">
      <c r="E16" s="1"/>
    </row>
    <row r="17" spans="5:5" x14ac:dyDescent="0.25">
      <c r="E17" s="1"/>
    </row>
    <row r="18" spans="5:5" x14ac:dyDescent="0.25">
      <c r="E18" s="1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A35" sqref="A35"/>
    </sheetView>
  </sheetViews>
  <sheetFormatPr defaultColWidth="9.125" defaultRowHeight="12.75" x14ac:dyDescent="0.2"/>
  <cols>
    <col min="1" max="1" width="34.625" style="7" customWidth="1"/>
    <col min="2" max="2" width="1.375" style="7" customWidth="1"/>
    <col min="3" max="3" width="11.625" style="7" customWidth="1"/>
    <col min="4" max="4" width="57.625" style="7" customWidth="1"/>
    <col min="5" max="5" width="1.5" style="7" customWidth="1"/>
    <col min="6" max="6" width="11.875" style="7" customWidth="1"/>
    <col min="7" max="16384" width="9.125" style="7"/>
  </cols>
  <sheetData>
    <row r="1" spans="1:6" x14ac:dyDescent="0.2">
      <c r="A1" s="20" t="s">
        <v>21</v>
      </c>
      <c r="B1" s="20"/>
      <c r="C1" s="20"/>
      <c r="D1" s="20"/>
      <c r="E1" s="20"/>
      <c r="F1" s="20"/>
    </row>
    <row r="3" spans="1:6" x14ac:dyDescent="0.2">
      <c r="A3" s="20" t="s">
        <v>22</v>
      </c>
      <c r="B3" s="20"/>
      <c r="C3" s="20"/>
      <c r="D3" s="20"/>
      <c r="E3" s="20"/>
      <c r="F3" s="20"/>
    </row>
    <row r="5" spans="1:6" x14ac:dyDescent="0.2">
      <c r="A5" s="21" t="s">
        <v>23</v>
      </c>
      <c r="B5" s="21"/>
      <c r="C5" s="21"/>
      <c r="D5" s="21"/>
      <c r="E5" s="21"/>
      <c r="F5" s="21"/>
    </row>
    <row r="7" spans="1:6" x14ac:dyDescent="0.2">
      <c r="A7" s="21" t="s">
        <v>24</v>
      </c>
      <c r="B7" s="21"/>
      <c r="C7" s="21"/>
      <c r="D7" s="21"/>
      <c r="E7" s="21"/>
      <c r="F7" s="21"/>
    </row>
    <row r="9" spans="1:6" x14ac:dyDescent="0.2">
      <c r="A9" s="21" t="s">
        <v>25</v>
      </c>
      <c r="B9" s="21"/>
      <c r="C9" s="21"/>
      <c r="D9" s="21"/>
      <c r="E9" s="21"/>
      <c r="F9" s="21"/>
    </row>
    <row r="10" spans="1:6" x14ac:dyDescent="0.2">
      <c r="A10" s="8"/>
      <c r="B10" s="8"/>
      <c r="C10" s="8"/>
      <c r="D10" s="8"/>
      <c r="E10" s="8"/>
      <c r="F10" s="8"/>
    </row>
    <row r="11" spans="1:6" x14ac:dyDescent="0.2">
      <c r="A11" s="21"/>
      <c r="B11" s="21"/>
      <c r="C11" s="21"/>
      <c r="D11" s="21"/>
      <c r="E11" s="21"/>
      <c r="F11" s="21"/>
    </row>
    <row r="13" spans="1:6" x14ac:dyDescent="0.2">
      <c r="A13" s="9" t="s">
        <v>26</v>
      </c>
      <c r="B13" s="9"/>
      <c r="C13" s="10" t="s">
        <v>27</v>
      </c>
      <c r="D13" s="9" t="s">
        <v>28</v>
      </c>
      <c r="E13" s="9"/>
      <c r="F13" s="10" t="s">
        <v>27</v>
      </c>
    </row>
    <row r="14" spans="1:6" x14ac:dyDescent="0.2">
      <c r="A14" s="7" t="s">
        <v>29</v>
      </c>
      <c r="C14" s="11">
        <v>375000</v>
      </c>
      <c r="D14" s="7" t="s">
        <v>30</v>
      </c>
      <c r="F14" s="18">
        <v>235310.72</v>
      </c>
    </row>
    <row r="15" spans="1:6" x14ac:dyDescent="0.2">
      <c r="A15" s="7" t="s">
        <v>31</v>
      </c>
      <c r="C15" s="11">
        <v>22</v>
      </c>
      <c r="D15" s="7" t="s">
        <v>32</v>
      </c>
      <c r="F15" s="11">
        <v>2225</v>
      </c>
    </row>
    <row r="16" spans="1:6" x14ac:dyDescent="0.2">
      <c r="C16" s="11"/>
      <c r="D16" s="7" t="s">
        <v>33</v>
      </c>
      <c r="F16" s="11">
        <v>445</v>
      </c>
    </row>
    <row r="17" spans="1:6" x14ac:dyDescent="0.2">
      <c r="C17" s="11"/>
      <c r="D17" s="7" t="s">
        <v>34</v>
      </c>
      <c r="F17" s="11">
        <v>4000</v>
      </c>
    </row>
    <row r="18" spans="1:6" x14ac:dyDescent="0.2">
      <c r="C18" s="11"/>
      <c r="D18" s="7" t="s">
        <v>33</v>
      </c>
      <c r="F18" s="11">
        <v>800</v>
      </c>
    </row>
    <row r="19" spans="1:6" x14ac:dyDescent="0.2">
      <c r="C19" s="11"/>
      <c r="D19" s="7" t="s">
        <v>35</v>
      </c>
      <c r="F19" s="11">
        <v>2275</v>
      </c>
    </row>
    <row r="20" spans="1:6" x14ac:dyDescent="0.2">
      <c r="C20" s="11"/>
      <c r="D20" s="7" t="s">
        <v>33</v>
      </c>
      <c r="F20" s="11">
        <v>455</v>
      </c>
    </row>
    <row r="21" spans="1:6" x14ac:dyDescent="0.2">
      <c r="C21" s="12"/>
      <c r="D21" s="7" t="s">
        <v>36</v>
      </c>
      <c r="F21" s="11">
        <v>35</v>
      </c>
    </row>
    <row r="22" spans="1:6" x14ac:dyDescent="0.2">
      <c r="C22" s="11"/>
      <c r="D22" s="7" t="s">
        <v>33</v>
      </c>
      <c r="F22" s="11">
        <v>7</v>
      </c>
    </row>
    <row r="23" spans="1:6" x14ac:dyDescent="0.2">
      <c r="C23" s="11"/>
      <c r="D23" s="7" t="s">
        <v>37</v>
      </c>
      <c r="F23" s="11">
        <v>20</v>
      </c>
    </row>
    <row r="24" spans="1:6" x14ac:dyDescent="0.2">
      <c r="C24" s="11"/>
      <c r="D24" s="7" t="s">
        <v>38</v>
      </c>
      <c r="F24" s="11">
        <v>20</v>
      </c>
    </row>
    <row r="25" spans="1:6" x14ac:dyDescent="0.2">
      <c r="C25" s="11"/>
      <c r="D25" s="7" t="s">
        <v>39</v>
      </c>
      <c r="F25" s="11">
        <v>20</v>
      </c>
    </row>
    <row r="26" spans="1:6" x14ac:dyDescent="0.2">
      <c r="C26" s="11"/>
      <c r="F26" s="11"/>
    </row>
    <row r="27" spans="1:6" x14ac:dyDescent="0.2">
      <c r="C27" s="11"/>
      <c r="D27" s="13" t="s">
        <v>40</v>
      </c>
      <c r="F27" s="14">
        <f>C29-SUM(F14:F25)</f>
        <v>129409.28</v>
      </c>
    </row>
    <row r="28" spans="1:6" x14ac:dyDescent="0.2">
      <c r="C28" s="11"/>
      <c r="F28" s="11"/>
    </row>
    <row r="29" spans="1:6" x14ac:dyDescent="0.2">
      <c r="A29" s="15" t="s">
        <v>41</v>
      </c>
      <c r="B29" s="16"/>
      <c r="C29" s="17">
        <f>SUM(C14:C28)</f>
        <v>375022</v>
      </c>
      <c r="D29" s="16"/>
      <c r="E29" s="16"/>
      <c r="F29" s="17">
        <f>SUM(F14:F28)</f>
        <v>375022</v>
      </c>
    </row>
    <row r="30" spans="1:6" x14ac:dyDescent="0.2">
      <c r="C30" s="12"/>
      <c r="F30" s="12"/>
    </row>
    <row r="33" spans="3:9" x14ac:dyDescent="0.2">
      <c r="C33" s="19" t="str">
        <f>IF(C29&lt;&gt;F29, "ERROR - Total columns do not tally. Please check Monies In and Monies Out are correct", "")</f>
        <v/>
      </c>
      <c r="D33" s="19"/>
      <c r="E33" s="19"/>
      <c r="F33" s="19"/>
      <c r="G33" s="19"/>
      <c r="H33" s="19"/>
      <c r="I33" s="19"/>
    </row>
  </sheetData>
  <mergeCells count="7">
    <mergeCell ref="C33:I33"/>
    <mergeCell ref="A1:F1"/>
    <mergeCell ref="A3:F3"/>
    <mergeCell ref="A5:F5"/>
    <mergeCell ref="A7:F7"/>
    <mergeCell ref="A9:F9"/>
    <mergeCell ref="A11:F11"/>
  </mergeCells>
  <conditionalFormatting sqref="C29">
    <cfRule type="cellIs" dxfId="1" priority="2" operator="notEqual">
      <formula>$F$29</formula>
    </cfRule>
  </conditionalFormatting>
  <conditionalFormatting sqref="F29">
    <cfRule type="cellIs" dxfId="0" priority="1" operator="notEqual">
      <formula>$C$29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Fund summary</vt:lpstr>
      <vt:lpstr>Sale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Village</dc:creator>
  <cp:lastModifiedBy>Gina Laptop</cp:lastModifiedBy>
  <dcterms:created xsi:type="dcterms:W3CDTF">2018-12-13T15:38:20Z</dcterms:created>
  <dcterms:modified xsi:type="dcterms:W3CDTF">2019-01-29T13:29:26Z</dcterms:modified>
</cp:coreProperties>
</file>