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vin\Downloads\"/>
    </mc:Choice>
  </mc:AlternateContent>
  <xr:revisionPtr revIDLastSave="0" documentId="8_{B1AB74A4-A61D-4B42-BC47-FD5EFED73E44}" xr6:coauthVersionLast="47" xr6:coauthVersionMax="47" xr10:uidLastSave="{00000000-0000-0000-0000-000000000000}"/>
  <bookViews>
    <workbookView xWindow="-120" yWindow="-120" windowWidth="29040" windowHeight="15720" xr2:uid="{9A099B48-E7A2-4CB9-A6EE-6FB3ED7500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" i="1" l="1"/>
  <c r="AB6" i="1"/>
  <c r="AC6" i="1"/>
  <c r="U4" i="1"/>
  <c r="AB10" i="1"/>
  <c r="AB11" i="1"/>
  <c r="AD10" i="1"/>
  <c r="AB4" i="1"/>
  <c r="AC7" i="1"/>
  <c r="AC20" i="1"/>
  <c r="AC9" i="1"/>
  <c r="AC10" i="1"/>
  <c r="AC11" i="1"/>
  <c r="AC12" i="1"/>
  <c r="AD12" i="1" s="1"/>
  <c r="AC13" i="1"/>
  <c r="AC14" i="1"/>
  <c r="AC15" i="1"/>
  <c r="AB7" i="1"/>
  <c r="AB20" i="1"/>
  <c r="AB9" i="1"/>
  <c r="AB12" i="1"/>
  <c r="AB13" i="1"/>
  <c r="AB14" i="1"/>
  <c r="X37" i="1"/>
  <c r="S37" i="1"/>
  <c r="U37" i="1"/>
  <c r="V37" i="1"/>
  <c r="W37" i="1"/>
  <c r="N37" i="1"/>
  <c r="J37" i="1" l="1"/>
</calcChain>
</file>

<file path=xl/sharedStrings.xml><?xml version="1.0" encoding="utf-8"?>
<sst xmlns="http://schemas.openxmlformats.org/spreadsheetml/2006/main" count="105" uniqueCount="65">
  <si>
    <t>Asset</t>
  </si>
  <si>
    <t xml:space="preserve">acquired </t>
  </si>
  <si>
    <t>Date acquired</t>
  </si>
  <si>
    <t>disposed</t>
  </si>
  <si>
    <t>Date disposed of</t>
  </si>
  <si>
    <t>income</t>
  </si>
  <si>
    <t>Bank of India A/c 10930801</t>
  </si>
  <si>
    <t>Bank of India A/c (deposit)</t>
  </si>
  <si>
    <t>end date 2/10/2020</t>
  </si>
  <si>
    <t>HSBC India</t>
  </si>
  <si>
    <t>RBS - shares</t>
  </si>
  <si>
    <t>Walker Crips Stockbrokers Ltd</t>
  </si>
  <si>
    <t>Lloyds shares</t>
  </si>
  <si>
    <t>Barclays shares</t>
  </si>
  <si>
    <t>Connected Loan to Raptor Capital</t>
  </si>
  <si>
    <t>S G Hambros A/c: 0593699</t>
  </si>
  <si>
    <t>S G Hambros A/c: 0454664</t>
  </si>
  <si>
    <t>Kleinworth Hambros A/c: 0454656</t>
  </si>
  <si>
    <t>9750 shares</t>
  </si>
  <si>
    <t>Raptor Capital Ltd No: 05369999</t>
  </si>
  <si>
    <t>shares bought in 2009</t>
  </si>
  <si>
    <t>Only 4 U shares (connected)</t>
  </si>
  <si>
    <t>5000 shares</t>
  </si>
  <si>
    <t>Only 4 U Ltd No: 04620636</t>
  </si>
  <si>
    <t>shares bought in 2003 - although the company was called Raptor Capital Ltd</t>
  </si>
  <si>
    <t xml:space="preserve">Connected </t>
  </si>
  <si>
    <t xml:space="preserve">UnConnected </t>
  </si>
  <si>
    <t>Cash total</t>
  </si>
  <si>
    <t>Totals</t>
  </si>
  <si>
    <t>Close: 1 INR = £0.0107</t>
  </si>
  <si>
    <t>Valuation 5th April 2020</t>
  </si>
  <si>
    <t>Valuation 5th April 2021</t>
  </si>
  <si>
    <t>BT</t>
  </si>
  <si>
    <t>STANDARD CHARTER</t>
  </si>
  <si>
    <t>1 INR = 0.0097</t>
  </si>
  <si>
    <t xml:space="preserve">HSBC </t>
  </si>
  <si>
    <t>INR39142130</t>
  </si>
  <si>
    <t>HDFC INDIA</t>
  </si>
  <si>
    <t>INR5539200</t>
  </si>
  <si>
    <t>Tilney</t>
  </si>
  <si>
    <t>cash</t>
  </si>
  <si>
    <t>investments</t>
  </si>
  <si>
    <t>Valuation 5th April 2022</t>
  </si>
  <si>
    <t>Income</t>
  </si>
  <si>
    <t>INR966112</t>
  </si>
  <si>
    <t>1 INR = £0.0108</t>
  </si>
  <si>
    <t>INR15570012</t>
  </si>
  <si>
    <t>INR9231938</t>
  </si>
  <si>
    <t>mutual funds</t>
  </si>
  <si>
    <t>INR31996952</t>
  </si>
  <si>
    <t>Valuation 5th April 2023 (£)</t>
  </si>
  <si>
    <t>INR156662</t>
  </si>
  <si>
    <t>INR9459324</t>
  </si>
  <si>
    <t>INR33235312</t>
  </si>
  <si>
    <t>INR21079</t>
  </si>
  <si>
    <t>INR15000000</t>
  </si>
  <si>
    <t>INR807300</t>
  </si>
  <si>
    <t>INR935309</t>
  </si>
  <si>
    <t>Valuation 5th April 2024 (£)</t>
  </si>
  <si>
    <t>1 INR= £0.0095</t>
  </si>
  <si>
    <t>INR18433046.82</t>
  </si>
  <si>
    <t>INR21255122</t>
  </si>
  <si>
    <t>INR60952.44</t>
  </si>
  <si>
    <t>INR9450000</t>
  </si>
  <si>
    <t>Raptor Capital(UK) Ltd shares (connected)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</si>
</sst>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rgb="FFCCCCCC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8" fontId="2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vertical="center" wrapText="1"/>
    </xf>
    <xf numFmtId="8" fontId="0" fillId="0" borderId="5" xfId="0" applyNumberFormat="1" applyBorder="1" applyAlignment="1">
      <alignment horizontal="right" vertical="center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8" fontId="3" fillId="0" borderId="5" xfId="0" applyNumberFormat="1" applyFont="1" applyBorder="1" applyAlignment="1">
      <alignment horizontal="center" vertical="center" wrapText="1"/>
    </xf>
    <xf numFmtId="8" fontId="0" fillId="0" borderId="5" xfId="0" applyNumberFormat="1" applyBorder="1" applyAlignment="1">
      <alignment vertical="center" wrapText="1"/>
    </xf>
    <xf numFmtId="6" fontId="3" fillId="0" borderId="5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8" fontId="1" fillId="0" borderId="9" xfId="0" applyNumberFormat="1" applyFont="1" applyBorder="1" applyAlignment="1">
      <alignment horizontal="center" vertical="center" wrapText="1"/>
    </xf>
    <xf numFmtId="8" fontId="0" fillId="0" borderId="9" xfId="0" applyNumberForma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6" fontId="3" fillId="0" borderId="9" xfId="0" applyNumberFormat="1" applyFont="1" applyBorder="1" applyAlignment="1">
      <alignment horizontal="center" vertical="center" wrapText="1"/>
    </xf>
    <xf numFmtId="8" fontId="3" fillId="0" borderId="9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0" fillId="0" borderId="0" xfId="0" applyAlignment="1">
      <alignment wrapText="1"/>
    </xf>
    <xf numFmtId="3" fontId="0" fillId="0" borderId="0" xfId="0" applyNumberFormat="1"/>
    <xf numFmtId="8" fontId="0" fillId="0" borderId="0" xfId="0" applyNumberFormat="1" applyAlignment="1">
      <alignment horizontal="right" vertical="center" wrapText="1"/>
    </xf>
    <xf numFmtId="0" fontId="0" fillId="2" borderId="3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32F04-13EB-4786-9E52-8B3CB6DD6E3D}">
  <dimension ref="B2:AD38"/>
  <sheetViews>
    <sheetView tabSelected="1" zoomScale="160" zoomScaleNormal="160" workbookViewId="0">
      <selection activeCell="X6" sqref="X6:Y14"/>
    </sheetView>
  </sheetViews>
  <sheetFormatPr defaultRowHeight="15" x14ac:dyDescent="0.25"/>
  <cols>
    <col min="1" max="1" width="2.140625" customWidth="1"/>
    <col min="2" max="2" width="20.5703125" customWidth="1"/>
    <col min="3" max="3" width="14.140625" hidden="1" customWidth="1"/>
    <col min="4" max="7" width="12" hidden="1" customWidth="1"/>
    <col min="8" max="9" width="0" hidden="1" customWidth="1"/>
    <col min="10" max="10" width="11.7109375" hidden="1" customWidth="1"/>
    <col min="11" max="11" width="7.7109375" hidden="1" customWidth="1"/>
    <col min="12" max="12" width="12.28515625" hidden="1" customWidth="1"/>
    <col min="13" max="13" width="2.5703125" hidden="1" customWidth="1"/>
    <col min="14" max="14" width="10.28515625" hidden="1" customWidth="1"/>
    <col min="15" max="15" width="7.7109375" hidden="1" customWidth="1"/>
    <col min="16" max="16" width="11.5703125" hidden="1" customWidth="1"/>
    <col min="17" max="17" width="7" hidden="1" customWidth="1"/>
    <col min="18" max="18" width="3.85546875" hidden="1" customWidth="1"/>
    <col min="19" max="19" width="12.42578125" customWidth="1"/>
    <col min="20" max="20" width="10" customWidth="1"/>
    <col min="21" max="21" width="12.5703125" customWidth="1"/>
    <col min="24" max="24" width="11.5703125" customWidth="1"/>
    <col min="25" max="25" width="14" customWidth="1"/>
    <col min="26" max="26" width="14.28515625" customWidth="1"/>
  </cols>
  <sheetData>
    <row r="2" spans="2:30" ht="15.75" thickBot="1" x14ac:dyDescent="0.3"/>
    <row r="3" spans="2:30" ht="46.5" thickTop="1" thickBot="1" x14ac:dyDescent="0.3">
      <c r="B3" s="1" t="s">
        <v>0</v>
      </c>
      <c r="C3" s="2" t="s">
        <v>30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3"/>
      <c r="J3" s="3" t="s">
        <v>31</v>
      </c>
      <c r="K3" s="3" t="s">
        <v>5</v>
      </c>
      <c r="N3" s="3" t="s">
        <v>42</v>
      </c>
      <c r="O3" s="30" t="s">
        <v>43</v>
      </c>
      <c r="S3" s="33" t="s">
        <v>50</v>
      </c>
      <c r="T3" s="30" t="s">
        <v>43</v>
      </c>
      <c r="X3" s="33" t="s">
        <v>58</v>
      </c>
      <c r="Y3" t="s">
        <v>5</v>
      </c>
    </row>
    <row r="4" spans="2:30" ht="31.5" thickTop="1" thickBot="1" x14ac:dyDescent="0.3">
      <c r="B4" s="4" t="s">
        <v>6</v>
      </c>
      <c r="C4" s="5">
        <v>120.68</v>
      </c>
      <c r="D4" s="6"/>
      <c r="E4" s="6"/>
      <c r="F4" s="6"/>
      <c r="G4" s="6"/>
      <c r="H4" s="6"/>
      <c r="I4" s="7" t="s">
        <v>40</v>
      </c>
      <c r="J4" s="7">
        <v>59741.33</v>
      </c>
      <c r="K4" s="7"/>
      <c r="N4" s="7">
        <v>59741.33</v>
      </c>
      <c r="Q4" t="s">
        <v>40</v>
      </c>
      <c r="S4" s="7">
        <v>59741.33</v>
      </c>
      <c r="U4">
        <f>4960+59741</f>
        <v>64701</v>
      </c>
      <c r="X4">
        <v>7741.33</v>
      </c>
      <c r="AB4">
        <f>X4</f>
        <v>7741.33</v>
      </c>
      <c r="AC4">
        <f>AB4</f>
        <v>7741.33</v>
      </c>
    </row>
    <row r="5" spans="2:30" ht="45.75" thickBot="1" x14ac:dyDescent="0.3">
      <c r="B5" s="4" t="s">
        <v>7</v>
      </c>
      <c r="C5" s="5">
        <v>308753.34999999998</v>
      </c>
      <c r="D5" s="6"/>
      <c r="E5" s="6"/>
      <c r="F5" s="6"/>
      <c r="G5" s="6"/>
      <c r="H5" s="6"/>
      <c r="I5" s="8" t="s">
        <v>8</v>
      </c>
      <c r="J5" s="7">
        <v>0</v>
      </c>
      <c r="K5" s="7"/>
      <c r="N5">
        <v>0</v>
      </c>
      <c r="S5">
        <v>0</v>
      </c>
      <c r="X5">
        <v>0</v>
      </c>
    </row>
    <row r="6" spans="2:30" ht="15.75" thickBot="1" x14ac:dyDescent="0.3">
      <c r="B6" s="4" t="s">
        <v>9</v>
      </c>
      <c r="C6" s="5">
        <v>248796.49</v>
      </c>
      <c r="D6" s="6"/>
      <c r="E6" s="6"/>
      <c r="F6" s="6"/>
      <c r="G6" s="6"/>
      <c r="H6" s="6"/>
      <c r="I6" s="7" t="s">
        <v>40</v>
      </c>
      <c r="J6" s="7">
        <v>379678.66</v>
      </c>
      <c r="K6" s="7"/>
      <c r="L6" t="s">
        <v>36</v>
      </c>
      <c r="N6">
        <v>100347</v>
      </c>
      <c r="P6" t="s">
        <v>47</v>
      </c>
      <c r="Q6" t="s">
        <v>40</v>
      </c>
      <c r="S6">
        <v>1519</v>
      </c>
      <c r="T6" t="s">
        <v>51</v>
      </c>
      <c r="V6" t="s">
        <v>40</v>
      </c>
      <c r="X6">
        <v>9112.8799999999992</v>
      </c>
      <c r="Y6">
        <v>959251.48</v>
      </c>
      <c r="AA6" t="s">
        <v>40</v>
      </c>
      <c r="AB6">
        <f>Y6*0.0095</f>
        <v>9112.8890599999995</v>
      </c>
      <c r="AC6">
        <f>X6*0.0095</f>
        <v>86.572359999999989</v>
      </c>
    </row>
    <row r="7" spans="2:30" ht="15.75" thickBot="1" x14ac:dyDescent="0.3">
      <c r="B7" s="4" t="s">
        <v>9</v>
      </c>
      <c r="C7" s="5"/>
      <c r="D7" s="6"/>
      <c r="E7" s="6"/>
      <c r="F7" s="6"/>
      <c r="G7" s="6"/>
      <c r="H7" s="6"/>
      <c r="I7" s="7"/>
      <c r="J7" s="7"/>
      <c r="K7" s="7"/>
      <c r="N7">
        <v>250000</v>
      </c>
      <c r="Q7" t="s">
        <v>40</v>
      </c>
      <c r="S7">
        <v>91755</v>
      </c>
      <c r="U7" t="s">
        <v>52</v>
      </c>
      <c r="V7" t="s">
        <v>40</v>
      </c>
      <c r="X7">
        <v>175113.94</v>
      </c>
      <c r="Z7" t="s">
        <v>60</v>
      </c>
      <c r="AA7" t="s">
        <v>40</v>
      </c>
      <c r="AB7">
        <f t="shared" ref="AB7:AB14" si="0">Y7*0.0097</f>
        <v>0</v>
      </c>
      <c r="AC7">
        <f t="shared" ref="AC7:AC15" si="1">X7*0.0095</f>
        <v>1663.5824299999999</v>
      </c>
    </row>
    <row r="9" spans="2:30" ht="15.75" thickBot="1" x14ac:dyDescent="0.3">
      <c r="B9" s="4" t="s">
        <v>9</v>
      </c>
      <c r="C9" s="5"/>
      <c r="D9" s="6"/>
      <c r="E9" s="6"/>
      <c r="F9" s="6"/>
      <c r="G9" s="6"/>
      <c r="H9" s="6"/>
      <c r="I9" s="7"/>
      <c r="J9" s="7"/>
      <c r="K9" s="7"/>
      <c r="Q9" s="30"/>
      <c r="V9" s="30"/>
      <c r="X9">
        <v>89775</v>
      </c>
      <c r="Z9" t="s">
        <v>63</v>
      </c>
      <c r="AA9" s="30" t="s">
        <v>40</v>
      </c>
      <c r="AB9">
        <f t="shared" si="0"/>
        <v>0</v>
      </c>
      <c r="AC9">
        <f t="shared" si="1"/>
        <v>852.86249999999995</v>
      </c>
    </row>
    <row r="10" spans="2:30" ht="15.75" thickBot="1" x14ac:dyDescent="0.3">
      <c r="B10" s="4" t="s">
        <v>37</v>
      </c>
      <c r="C10" s="5"/>
      <c r="D10" s="6"/>
      <c r="E10" s="6"/>
      <c r="F10" s="6"/>
      <c r="G10" s="6"/>
      <c r="H10" s="6"/>
      <c r="I10" s="7" t="s">
        <v>40</v>
      </c>
      <c r="J10" s="7">
        <v>53730.239999999998</v>
      </c>
      <c r="K10" s="7"/>
      <c r="L10" t="s">
        <v>38</v>
      </c>
      <c r="O10">
        <v>10501</v>
      </c>
      <c r="P10" t="s">
        <v>44</v>
      </c>
      <c r="Q10" t="s">
        <v>40</v>
      </c>
      <c r="S10">
        <v>5524</v>
      </c>
      <c r="T10">
        <v>5524</v>
      </c>
      <c r="V10" t="s">
        <v>40</v>
      </c>
      <c r="X10">
        <v>1738.48</v>
      </c>
      <c r="Y10">
        <v>1738.48</v>
      </c>
      <c r="AB10">
        <f>Y10*0.0097</f>
        <v>16.863256</v>
      </c>
      <c r="AC10">
        <f t="shared" si="1"/>
        <v>16.515560000000001</v>
      </c>
      <c r="AD10">
        <f>AC6+AC10</f>
        <v>103.08792</v>
      </c>
    </row>
    <row r="11" spans="2:30" ht="15.75" thickBot="1" x14ac:dyDescent="0.3">
      <c r="B11" s="4" t="s">
        <v>37</v>
      </c>
      <c r="C11" s="5"/>
      <c r="D11" s="6"/>
      <c r="E11" s="6"/>
      <c r="F11" s="6"/>
      <c r="G11" s="6"/>
      <c r="H11" s="6"/>
      <c r="I11" s="7"/>
      <c r="J11" s="7"/>
      <c r="K11" s="7"/>
      <c r="N11">
        <v>169239</v>
      </c>
      <c r="P11" t="s">
        <v>46</v>
      </c>
      <c r="Q11" t="s">
        <v>40</v>
      </c>
      <c r="S11">
        <v>145500</v>
      </c>
      <c r="U11" t="s">
        <v>55</v>
      </c>
      <c r="V11" t="s">
        <v>40</v>
      </c>
      <c r="X11">
        <v>171475</v>
      </c>
      <c r="Y11">
        <v>18050000</v>
      </c>
      <c r="AA11" t="s">
        <v>40</v>
      </c>
      <c r="AB11">
        <f>Y11*0.0097</f>
        <v>175085</v>
      </c>
      <c r="AC11">
        <f t="shared" si="1"/>
        <v>1629.0125</v>
      </c>
    </row>
    <row r="12" spans="2:30" ht="15.75" thickBot="1" x14ac:dyDescent="0.3">
      <c r="B12" s="4" t="s">
        <v>37</v>
      </c>
      <c r="C12" s="5"/>
      <c r="D12" s="6"/>
      <c r="E12" s="6"/>
      <c r="F12" s="6"/>
      <c r="G12" s="6"/>
      <c r="H12" s="6"/>
      <c r="I12" s="7"/>
      <c r="J12" s="7"/>
      <c r="K12" s="7"/>
      <c r="S12">
        <v>211</v>
      </c>
      <c r="T12" t="s">
        <v>54</v>
      </c>
      <c r="X12">
        <v>10362.709999999999</v>
      </c>
      <c r="Y12">
        <v>1090812</v>
      </c>
      <c r="AB12">
        <f t="shared" si="0"/>
        <v>10580.876400000001</v>
      </c>
      <c r="AC12">
        <f t="shared" si="1"/>
        <v>98.445744999999988</v>
      </c>
      <c r="AD12">
        <f>AC12</f>
        <v>98.445744999999988</v>
      </c>
    </row>
    <row r="13" spans="2:30" ht="15.75" thickBot="1" x14ac:dyDescent="0.3">
      <c r="B13" s="4" t="s">
        <v>37</v>
      </c>
      <c r="C13" s="5"/>
      <c r="D13" s="6"/>
      <c r="E13" s="6"/>
      <c r="F13" s="6"/>
      <c r="G13" s="6"/>
      <c r="H13" s="6"/>
      <c r="I13" s="7"/>
      <c r="J13" s="7"/>
      <c r="K13" s="7"/>
      <c r="S13">
        <v>250000</v>
      </c>
      <c r="V13" t="s">
        <v>40</v>
      </c>
      <c r="X13">
        <v>261018</v>
      </c>
      <c r="AA13" t="s">
        <v>40</v>
      </c>
      <c r="AB13">
        <f t="shared" si="0"/>
        <v>0</v>
      </c>
      <c r="AC13">
        <f t="shared" si="1"/>
        <v>2479.6709999999998</v>
      </c>
    </row>
    <row r="14" spans="2:30" ht="17.25" customHeight="1" thickBot="1" x14ac:dyDescent="0.3">
      <c r="B14" s="4" t="s">
        <v>37</v>
      </c>
      <c r="C14" s="5"/>
      <c r="D14" s="6"/>
      <c r="E14" s="6"/>
      <c r="F14" s="6"/>
      <c r="G14" s="6"/>
      <c r="H14" s="6"/>
      <c r="I14" s="7"/>
      <c r="J14" s="7"/>
      <c r="K14" s="7"/>
      <c r="S14">
        <v>7830</v>
      </c>
      <c r="U14" t="s">
        <v>56</v>
      </c>
      <c r="V14" t="s">
        <v>40</v>
      </c>
      <c r="X14">
        <v>579</v>
      </c>
      <c r="Z14" t="s">
        <v>62</v>
      </c>
      <c r="AA14" t="s">
        <v>40</v>
      </c>
      <c r="AB14">
        <f t="shared" si="0"/>
        <v>0</v>
      </c>
      <c r="AC14">
        <f t="shared" si="1"/>
        <v>5.5004999999999997</v>
      </c>
    </row>
    <row r="15" spans="2:30" ht="15.75" thickBot="1" x14ac:dyDescent="0.3">
      <c r="B15" s="4" t="s">
        <v>10</v>
      </c>
      <c r="C15" s="5">
        <v>2135.77</v>
      </c>
      <c r="D15" s="6"/>
      <c r="E15" s="6"/>
      <c r="F15" s="6"/>
      <c r="G15" s="6"/>
      <c r="H15" s="9">
        <v>159.25</v>
      </c>
      <c r="I15" s="7"/>
      <c r="J15" s="7">
        <v>9800</v>
      </c>
      <c r="K15" s="7"/>
      <c r="S15">
        <v>9072</v>
      </c>
      <c r="T15" t="s">
        <v>57</v>
      </c>
      <c r="V15" t="s">
        <v>40</v>
      </c>
      <c r="AC15">
        <f t="shared" si="1"/>
        <v>0</v>
      </c>
    </row>
    <row r="16" spans="2:30" ht="15.75" thickBot="1" x14ac:dyDescent="0.3">
      <c r="B16" s="4"/>
      <c r="C16" s="5"/>
      <c r="D16" s="6"/>
      <c r="E16" s="6"/>
      <c r="F16" s="6"/>
      <c r="G16" s="6"/>
      <c r="H16" s="9"/>
      <c r="I16" s="7"/>
      <c r="J16" s="7"/>
      <c r="K16" s="7"/>
    </row>
    <row r="17" spans="2:29" ht="30.75" thickBot="1" x14ac:dyDescent="0.3">
      <c r="B17" s="4" t="s">
        <v>11</v>
      </c>
      <c r="C17" s="5">
        <v>38020.410000000003</v>
      </c>
      <c r="D17" s="6"/>
      <c r="E17" s="6"/>
      <c r="F17" s="6"/>
      <c r="G17" s="6"/>
      <c r="H17" s="9">
        <v>696.23</v>
      </c>
      <c r="I17" s="7" t="s">
        <v>40</v>
      </c>
      <c r="J17" s="7">
        <v>9864</v>
      </c>
      <c r="K17" s="7">
        <v>55</v>
      </c>
      <c r="N17">
        <v>94972</v>
      </c>
      <c r="O17">
        <v>2633.95</v>
      </c>
      <c r="S17" s="31">
        <v>176762</v>
      </c>
      <c r="X17">
        <v>272392</v>
      </c>
    </row>
    <row r="18" spans="2:29" ht="30.75" thickBot="1" x14ac:dyDescent="0.3">
      <c r="B18" s="4" t="s">
        <v>11</v>
      </c>
      <c r="C18" s="5"/>
      <c r="D18" s="30"/>
      <c r="E18" s="30"/>
      <c r="F18" s="30"/>
      <c r="G18" s="30"/>
      <c r="H18" s="32"/>
      <c r="I18" s="7"/>
      <c r="J18" s="7"/>
      <c r="K18" s="7"/>
      <c r="S18" s="31"/>
      <c r="X18">
        <v>2418.9</v>
      </c>
      <c r="AA18" t="s">
        <v>40</v>
      </c>
    </row>
    <row r="19" spans="2:29" ht="30.75" thickBot="1" x14ac:dyDescent="0.3">
      <c r="B19" s="4" t="s">
        <v>11</v>
      </c>
      <c r="C19" s="5"/>
      <c r="D19" s="30"/>
      <c r="E19" s="30"/>
      <c r="F19" s="30"/>
      <c r="G19" s="30"/>
      <c r="H19" s="32"/>
      <c r="I19" s="7"/>
      <c r="J19" s="7"/>
      <c r="K19" s="7"/>
      <c r="S19">
        <v>10473</v>
      </c>
      <c r="T19">
        <v>10473</v>
      </c>
      <c r="X19">
        <v>10799.75</v>
      </c>
      <c r="Y19">
        <v>10799.75</v>
      </c>
    </row>
    <row r="20" spans="2:29" ht="30.75" thickBot="1" x14ac:dyDescent="0.3">
      <c r="B20" s="4" t="s">
        <v>9</v>
      </c>
      <c r="C20" s="5"/>
      <c r="D20" s="6"/>
      <c r="E20" s="6"/>
      <c r="F20" s="6"/>
      <c r="G20" s="6"/>
      <c r="H20" s="6"/>
      <c r="I20" s="7"/>
      <c r="J20" s="7"/>
      <c r="K20" s="7"/>
      <c r="N20">
        <v>347793</v>
      </c>
      <c r="P20" t="s">
        <v>49</v>
      </c>
      <c r="Q20" s="30" t="s">
        <v>48</v>
      </c>
      <c r="S20">
        <v>322382</v>
      </c>
      <c r="U20" t="s">
        <v>53</v>
      </c>
      <c r="V20" s="30" t="s">
        <v>48</v>
      </c>
      <c r="X20">
        <v>1918</v>
      </c>
      <c r="Z20" t="s">
        <v>61</v>
      </c>
      <c r="AA20" s="30" t="s">
        <v>48</v>
      </c>
      <c r="AB20">
        <f>Y20*0.0097</f>
        <v>0</v>
      </c>
      <c r="AC20">
        <f>X20*0.0095</f>
        <v>18.221</v>
      </c>
    </row>
    <row r="21" spans="2:29" ht="15.75" thickBot="1" x14ac:dyDescent="0.3">
      <c r="B21" s="4" t="s">
        <v>12</v>
      </c>
      <c r="C21" s="5">
        <v>7601.8</v>
      </c>
      <c r="D21" s="6"/>
      <c r="E21" s="6"/>
      <c r="F21" s="6"/>
      <c r="G21" s="6"/>
      <c r="H21" s="9">
        <v>527.95000000000005</v>
      </c>
      <c r="I21" s="7"/>
      <c r="J21" s="7">
        <v>29154</v>
      </c>
      <c r="K21" s="7"/>
    </row>
    <row r="22" spans="2:29" ht="15.75" thickBot="1" x14ac:dyDescent="0.3">
      <c r="B22" s="4" t="s">
        <v>13</v>
      </c>
      <c r="C22" s="5">
        <v>13586.31</v>
      </c>
      <c r="D22" s="6"/>
      <c r="E22" s="6"/>
      <c r="F22" s="6"/>
      <c r="G22" s="6"/>
      <c r="H22" s="9">
        <v>240</v>
      </c>
      <c r="I22" s="7"/>
      <c r="J22" s="7">
        <v>10120</v>
      </c>
      <c r="K22" s="7"/>
    </row>
    <row r="23" spans="2:29" ht="15.75" thickBot="1" x14ac:dyDescent="0.3">
      <c r="B23" s="4" t="s">
        <v>32</v>
      </c>
      <c r="C23" s="5"/>
      <c r="D23" s="6"/>
      <c r="E23" s="6"/>
      <c r="F23" s="6"/>
      <c r="G23" s="6"/>
      <c r="H23" s="9"/>
      <c r="I23" s="7"/>
      <c r="J23" s="7">
        <v>1560</v>
      </c>
      <c r="K23" s="7"/>
    </row>
    <row r="24" spans="2:29" ht="15.75" thickBot="1" x14ac:dyDescent="0.3">
      <c r="B24" s="4" t="s">
        <v>35</v>
      </c>
      <c r="C24" s="5"/>
      <c r="D24" s="6"/>
      <c r="E24" s="6"/>
      <c r="F24" s="6"/>
      <c r="G24" s="6"/>
      <c r="H24" s="9"/>
      <c r="I24" s="7"/>
      <c r="J24" s="7">
        <v>21150</v>
      </c>
      <c r="K24" s="7"/>
    </row>
    <row r="25" spans="2:29" ht="15.75" thickBot="1" x14ac:dyDescent="0.3">
      <c r="B25" s="4" t="s">
        <v>33</v>
      </c>
      <c r="C25" s="5"/>
      <c r="D25" s="6"/>
      <c r="E25" s="6"/>
      <c r="F25" s="6"/>
      <c r="G25" s="6"/>
      <c r="H25" s="9"/>
      <c r="I25" s="7"/>
      <c r="J25" s="7">
        <v>4900</v>
      </c>
      <c r="K25" s="7"/>
    </row>
    <row r="26" spans="2:29" ht="30.75" thickBot="1" x14ac:dyDescent="0.3">
      <c r="B26" s="4" t="s">
        <v>14</v>
      </c>
      <c r="C26" s="5">
        <v>0</v>
      </c>
      <c r="D26" s="6"/>
      <c r="E26" s="6"/>
      <c r="F26" s="6"/>
      <c r="G26" s="6"/>
      <c r="H26" s="6"/>
      <c r="I26" s="7"/>
      <c r="J26" s="7">
        <v>0</v>
      </c>
      <c r="K26" s="7"/>
      <c r="N26">
        <v>0</v>
      </c>
      <c r="S26">
        <v>0</v>
      </c>
      <c r="X26">
        <v>0</v>
      </c>
    </row>
    <row r="27" spans="2:29" ht="30.75" thickBot="1" x14ac:dyDescent="0.3">
      <c r="B27" s="4" t="s">
        <v>15</v>
      </c>
      <c r="C27" s="5">
        <v>413168</v>
      </c>
      <c r="D27" s="6"/>
      <c r="E27" s="6"/>
      <c r="F27" s="6"/>
      <c r="G27" s="6"/>
      <c r="H27" s="6"/>
      <c r="I27" s="7"/>
      <c r="J27" s="7">
        <v>4187</v>
      </c>
      <c r="K27" s="7"/>
      <c r="S27">
        <v>0</v>
      </c>
      <c r="X27">
        <v>0</v>
      </c>
    </row>
    <row r="28" spans="2:29" ht="30.75" thickBot="1" x14ac:dyDescent="0.3">
      <c r="B28" s="4" t="s">
        <v>16</v>
      </c>
      <c r="C28" s="5">
        <v>1233196</v>
      </c>
      <c r="D28" s="6"/>
      <c r="E28" s="6"/>
      <c r="F28" s="6"/>
      <c r="G28" s="6"/>
      <c r="H28" s="6"/>
      <c r="I28" s="7"/>
      <c r="J28" s="7">
        <v>1345568</v>
      </c>
      <c r="K28" s="7"/>
      <c r="S28">
        <v>0</v>
      </c>
      <c r="X28">
        <v>0</v>
      </c>
    </row>
    <row r="29" spans="2:29" ht="30.75" thickBot="1" x14ac:dyDescent="0.3">
      <c r="B29" s="4" t="s">
        <v>17</v>
      </c>
      <c r="C29" s="5">
        <v>322167</v>
      </c>
      <c r="D29" s="6"/>
      <c r="E29" s="6"/>
      <c r="F29" s="6"/>
      <c r="G29" s="6"/>
      <c r="H29" s="6"/>
      <c r="I29" s="7"/>
      <c r="J29" s="7">
        <v>0</v>
      </c>
      <c r="K29" s="7"/>
      <c r="M29" t="s">
        <v>40</v>
      </c>
      <c r="N29">
        <v>630621</v>
      </c>
      <c r="S29">
        <v>539</v>
      </c>
      <c r="X29">
        <v>0</v>
      </c>
    </row>
    <row r="30" spans="2:29" ht="15.75" thickBot="1" x14ac:dyDescent="0.3">
      <c r="B30" s="4" t="s">
        <v>39</v>
      </c>
      <c r="C30" s="5"/>
      <c r="D30" s="6"/>
      <c r="E30" s="30"/>
      <c r="F30" s="6"/>
      <c r="G30" s="6"/>
      <c r="H30" s="30"/>
      <c r="I30" s="7" t="s">
        <v>40</v>
      </c>
      <c r="J30" s="7">
        <v>224729</v>
      </c>
      <c r="K30" s="7"/>
      <c r="N30">
        <v>518341</v>
      </c>
      <c r="S30">
        <v>15512</v>
      </c>
      <c r="X30">
        <v>77080.990000000005</v>
      </c>
    </row>
    <row r="31" spans="2:29" ht="30.75" thickBot="1" x14ac:dyDescent="0.3">
      <c r="B31" s="4" t="s">
        <v>39</v>
      </c>
      <c r="C31" s="5"/>
      <c r="D31" s="6"/>
      <c r="E31" s="30"/>
      <c r="F31" s="6"/>
      <c r="G31" s="6"/>
      <c r="H31" s="30"/>
      <c r="I31" s="7" t="s">
        <v>41</v>
      </c>
      <c r="J31" s="7">
        <v>653465</v>
      </c>
      <c r="K31" s="7"/>
      <c r="N31">
        <v>931646</v>
      </c>
      <c r="S31">
        <v>2014618</v>
      </c>
      <c r="X31">
        <v>2120547.46</v>
      </c>
    </row>
    <row r="32" spans="2:29" ht="51" customHeight="1" thickBot="1" x14ac:dyDescent="0.3">
      <c r="B32" s="4" t="s">
        <v>64</v>
      </c>
      <c r="C32" s="5">
        <v>175000</v>
      </c>
      <c r="D32" s="11" t="s">
        <v>18</v>
      </c>
      <c r="E32" s="8" t="s">
        <v>19</v>
      </c>
      <c r="F32" s="6"/>
      <c r="G32" s="6"/>
      <c r="H32" s="8" t="s">
        <v>20</v>
      </c>
      <c r="I32" s="7"/>
      <c r="J32" s="7">
        <v>175000</v>
      </c>
      <c r="K32" s="7"/>
      <c r="N32">
        <v>175000</v>
      </c>
      <c r="S32">
        <v>175000</v>
      </c>
      <c r="X32">
        <v>175000</v>
      </c>
    </row>
    <row r="33" spans="2:26" ht="55.5" customHeight="1" thickBot="1" x14ac:dyDescent="0.3">
      <c r="B33" s="12" t="s">
        <v>21</v>
      </c>
      <c r="C33" s="13">
        <v>200000</v>
      </c>
      <c r="D33" s="14" t="s">
        <v>22</v>
      </c>
      <c r="E33" s="16" t="s">
        <v>23</v>
      </c>
      <c r="F33" s="17"/>
      <c r="G33" s="15" t="s">
        <v>24</v>
      </c>
      <c r="H33" s="18"/>
      <c r="I33" s="10"/>
      <c r="J33" s="10">
        <v>300000</v>
      </c>
      <c r="K33" s="7"/>
      <c r="N33">
        <v>300000</v>
      </c>
      <c r="S33">
        <v>300000</v>
      </c>
      <c r="X33">
        <v>300000</v>
      </c>
    </row>
    <row r="34" spans="2:26" ht="16.5" thickTop="1" thickBot="1" x14ac:dyDescent="0.3">
      <c r="B34" s="19" t="s">
        <v>25</v>
      </c>
      <c r="C34" s="20">
        <v>375000</v>
      </c>
      <c r="D34" s="6"/>
      <c r="E34" s="6"/>
      <c r="F34" s="6"/>
      <c r="G34" s="6"/>
      <c r="H34" s="21">
        <v>0</v>
      </c>
      <c r="I34" s="7"/>
      <c r="J34" s="7">
        <v>475000</v>
      </c>
      <c r="K34" s="7"/>
      <c r="N34">
        <v>475000</v>
      </c>
      <c r="S34">
        <v>475000</v>
      </c>
    </row>
    <row r="35" spans="2:26" ht="15.75" thickBot="1" x14ac:dyDescent="0.3">
      <c r="B35" s="19" t="s">
        <v>26</v>
      </c>
      <c r="C35" s="22">
        <v>2029875</v>
      </c>
      <c r="D35" s="6"/>
      <c r="E35" s="6"/>
      <c r="F35" s="6"/>
      <c r="G35" s="6"/>
      <c r="H35" s="20">
        <v>1464.18</v>
      </c>
      <c r="I35" s="7"/>
      <c r="J35" s="7">
        <v>2073904</v>
      </c>
      <c r="K35" s="7"/>
      <c r="N35">
        <v>1374411</v>
      </c>
    </row>
    <row r="36" spans="2:26" ht="15.75" thickBot="1" x14ac:dyDescent="0.3">
      <c r="B36" s="23" t="s">
        <v>27</v>
      </c>
      <c r="C36" s="24">
        <v>557670.52</v>
      </c>
      <c r="D36" s="17"/>
      <c r="E36" s="17"/>
      <c r="F36" s="17"/>
      <c r="G36" s="17"/>
      <c r="H36" s="25">
        <v>0</v>
      </c>
      <c r="I36" s="7"/>
      <c r="J36" s="7">
        <v>727743.23</v>
      </c>
      <c r="K36" s="7"/>
      <c r="N36">
        <v>1738790</v>
      </c>
    </row>
    <row r="37" spans="2:26" ht="16.5" thickTop="1" thickBot="1" x14ac:dyDescent="0.3">
      <c r="B37" s="26" t="s">
        <v>28</v>
      </c>
      <c r="C37" s="27">
        <v>2962545</v>
      </c>
      <c r="D37" s="28">
        <v>0</v>
      </c>
      <c r="E37" s="17"/>
      <c r="F37" s="28">
        <v>0</v>
      </c>
      <c r="G37" s="17"/>
      <c r="H37" s="28">
        <v>1464.18</v>
      </c>
      <c r="I37" s="7"/>
      <c r="J37" s="7">
        <f>SUM(J34:J36)</f>
        <v>3276647.23</v>
      </c>
      <c r="K37" s="7"/>
      <c r="L37" s="7"/>
      <c r="M37" s="7"/>
      <c r="N37" s="7">
        <f t="shared" ref="N37" si="2">SUM(N34:N36)</f>
        <v>3588201</v>
      </c>
      <c r="S37">
        <f t="shared" ref="S37:W37" si="3">SUM(S4:S33)</f>
        <v>3586438.33</v>
      </c>
      <c r="U37">
        <f t="shared" si="3"/>
        <v>64701</v>
      </c>
      <c r="V37">
        <f t="shared" si="3"/>
        <v>0</v>
      </c>
      <c r="W37">
        <f t="shared" si="3"/>
        <v>0</v>
      </c>
      <c r="X37">
        <f>SUM(X4:X34)</f>
        <v>3687073.4400000004</v>
      </c>
      <c r="Z37">
        <v>3887079.44</v>
      </c>
    </row>
    <row r="38" spans="2:26" ht="31.5" thickTop="1" thickBot="1" x14ac:dyDescent="0.3">
      <c r="B38" s="29" t="s">
        <v>29</v>
      </c>
      <c r="C38" s="7"/>
      <c r="D38" s="7"/>
      <c r="E38" s="7"/>
      <c r="F38" s="7"/>
      <c r="G38" s="7"/>
      <c r="H38" s="7"/>
      <c r="I38" s="7"/>
      <c r="J38" s="7" t="s">
        <v>34</v>
      </c>
      <c r="K38" s="7"/>
      <c r="N38" t="s">
        <v>45</v>
      </c>
      <c r="S38" s="7" t="s">
        <v>34</v>
      </c>
      <c r="X38" t="s">
        <v>59</v>
      </c>
    </row>
  </sheetData>
  <phoneticPr fontId="5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Kishor Shah</dc:creator>
  <cp:lastModifiedBy>Gavin Mccloskey</cp:lastModifiedBy>
  <dcterms:created xsi:type="dcterms:W3CDTF">2021-10-18T18:27:18Z</dcterms:created>
  <dcterms:modified xsi:type="dcterms:W3CDTF">2025-01-25T17:43:09Z</dcterms:modified>
</cp:coreProperties>
</file>