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O\Only 4 U Retirement Benefits Scheme\Tax Returns\"/>
    </mc:Choice>
  </mc:AlternateContent>
  <bookViews>
    <workbookView xWindow="120" yWindow="75" windowWidth="19020" windowHeight="12405" activeTab="1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22" i="1" l="1"/>
  <c r="G23" i="1"/>
  <c r="B23" i="1"/>
  <c r="B22" i="1"/>
  <c r="B21" i="1"/>
  <c r="G24" i="1"/>
  <c r="D24" i="1"/>
  <c r="H30" i="3" l="1"/>
  <c r="I15" i="3" l="1"/>
  <c r="G13" i="1" l="1"/>
  <c r="G14" i="1"/>
  <c r="G16" i="1"/>
  <c r="G19" i="1"/>
  <c r="G30" i="3"/>
  <c r="B24" i="3" s="1"/>
  <c r="B24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<sst xmlns="http://schemas.openxmlformats.org/spreadsheetml/2006/main" count="156" uniqueCount="99">
  <si>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</si>
  <si>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</si>
  <si>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</si>
  <si>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</si>
  <si>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</si>
  <si>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</si>
  <si>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</si>
  <si>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</si>
  <si>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</si>
  <si>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</si>
  <si>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</si>
  <si>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</si>
  <si>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</si>
  <si>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</si>
  <si>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</si>
  <si>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</si>
  <si>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</si>
  <si>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</si>
  <si>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</si>
  <si>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</si>
  <si>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</si>
  <si>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</si>
  <si>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</si>
  <si>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</si>
  <si>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</si>
  <si>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</si>
  <si>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</si>
  <si>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</si>
  <si>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</si>
  <si>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</si>
  <si>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</si>
  <si>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</si>
  <si>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</si>
  <si>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</si>
  <si>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</si>
  <si>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</si>
  <si>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</si>
  <si>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</si>
  <si>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</si>
  <si>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</si>
  <si>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</si>
  <si>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</si>
  <si>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</si>
  <si>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</si>
  <si>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</si>
  <si>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</si>
  <si>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</si>
  <si>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</si>
  <si>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</si>
  <si>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</si>
  <si>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</si>
  <si>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</si>
  <si>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</si>
  <si>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</si>
  <si>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</si>
  <si>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</si>
  <si>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</si>
  <si>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</si>
  <si>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</si>
  <si>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</si>
  <si>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</si>
  <si>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</si>
  <si>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</si>
  <si>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</si>
  <si>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</si>
  <si>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</si>
  <si>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</si>
  <si>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</si>
  <si>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</si>
  <si>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</si>
  <si>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</si>
  <si>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</si>
  <si>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</si>
  <si>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</si>
  <si>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</si>
  <si>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</si>
  <si>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</si>
  <si>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A0052443</t>
  </si>
  <si>
    <t>Mr Kishorilal Shah</t>
  </si>
  <si>
    <t>Only 4 U Limited RBS</t>
  </si>
  <si>
    <t>00606557RN</t>
  </si>
  <si>
    <t>Kishorilal Shah</t>
  </si>
  <si>
    <t>Kiranbala Shah</t>
  </si>
  <si>
    <t>26 Pembroke Road</t>
  </si>
  <si>
    <t>Moor Park</t>
  </si>
  <si>
    <t>Northwood</t>
  </si>
  <si>
    <t>Middlesex</t>
  </si>
  <si>
    <t>HA6 2HR</t>
  </si>
  <si>
    <t>Bank of India</t>
  </si>
  <si>
    <t>HSBC India</t>
  </si>
  <si>
    <t>RBS</t>
  </si>
  <si>
    <t>Walker Crips Stockbrokers Ltd</t>
  </si>
  <si>
    <t>Stravancon unquoted shares</t>
  </si>
  <si>
    <t>Lloyds shares</t>
  </si>
  <si>
    <t>Barclays shares</t>
  </si>
  <si>
    <t>Connected Party Loan to Raptop Capital</t>
  </si>
  <si>
    <t>Raptor Capital shares (dividend)</t>
  </si>
  <si>
    <t>1 GBP = 80.986 INR</t>
  </si>
  <si>
    <t>Indian Rupee @ 5/4/17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</si>
</sst>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£&quot;* #,##0.00_-;\-&quot;£&quot;* #,##0.00_-;_-&quot;£&quot;* &quot;-&quot;??_-;_-@_-"/>
    <numFmt numFmtId="164" formatCode="&quot;£&quot;#,##0.00"/>
    <numFmt numFmtId="165" formatCode="0.000%"/>
    <numFmt numFmtId="166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66666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0" fillId="0" borderId="6" xfId="0" applyNumberFormat="1" applyBorder="1" applyAlignment="1">
      <alignment horizontal="center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0" fontId="0" fillId="0" borderId="0" xfId="0" applyAlignment="1">
      <alignment vertical="center"/>
    </xf>
    <xf numFmtId="164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5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4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4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4" fontId="0" fillId="0" borderId="0" xfId="0" applyNumberFormat="1" applyAlignment="1">
      <alignment horizontal="center"/>
    </xf>
    <xf numFmtId="0" fontId="0" fillId="0" borderId="13" xfId="0" applyBorder="1"/>
    <xf numFmtId="0" fontId="0" fillId="0" borderId="0" xfId="0" applyFill="1" applyBorder="1"/>
    <xf numFmtId="164" fontId="0" fillId="0" borderId="14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  <xf numFmtId="0" fontId="0" fillId="0" borderId="0" xfId="0" applyFont="1"/>
    <xf numFmtId="166" fontId="0" fillId="0" borderId="0" xfId="0" applyNumberFormat="1"/>
    <xf numFmtId="166" fontId="0" fillId="0" borderId="0" xfId="0" applyNumberFormat="1" applyFill="1" applyBorder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6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6" xfId="0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20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6" fontId="0" fillId="0" borderId="3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166" fontId="0" fillId="0" borderId="6" xfId="0" applyNumberFormat="1" applyBorder="1" applyAlignment="1">
      <alignment horizontal="center"/>
    </xf>
    <xf numFmtId="166" fontId="0" fillId="0" borderId="17" xfId="0" applyNumberFormat="1" applyFill="1" applyBorder="1" applyAlignment="1">
      <alignment horizontal="center"/>
    </xf>
    <xf numFmtId="166" fontId="0" fillId="0" borderId="1" xfId="0" applyNumberFormat="1" applyFill="1" applyBorder="1" applyAlignment="1">
      <alignment horizontal="center"/>
    </xf>
    <xf numFmtId="166" fontId="0" fillId="0" borderId="6" xfId="0" applyNumberFormat="1" applyFill="1" applyBorder="1" applyAlignment="1">
      <alignment horizontal="center"/>
    </xf>
    <xf numFmtId="166" fontId="0" fillId="0" borderId="5" xfId="0" applyNumberFormat="1" applyFill="1" applyBorder="1" applyAlignment="1">
      <alignment horizontal="center"/>
    </xf>
    <xf numFmtId="44" fontId="1" fillId="0" borderId="0" xfId="1" applyFont="1"/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>
      <alignment horizontal="center"/>
    </xf>
    <xf numFmtId="0" fontId="7" fillId="0" borderId="0" xfId="0" applyFont="1"/>
    <xf numFmtId="44" fontId="0" fillId="0" borderId="3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44" fontId="0" fillId="0" borderId="6" xfId="1" applyFont="1" applyBorder="1" applyAlignment="1">
      <alignment horizontal="center"/>
    </xf>
    <xf numFmtId="44" fontId="0" fillId="0" borderId="5" xfId="0" applyNumberFormat="1" applyFill="1" applyBorder="1" applyAlignment="1">
      <alignment horizontal="center"/>
    </xf>
    <xf numFmtId="164" fontId="5" fillId="0" borderId="8" xfId="0" applyNumberFormat="1" applyFont="1" applyBorder="1" applyAlignment="1">
      <alignment horizontal="center"/>
    </xf>
    <xf numFmtId="164" fontId="0" fillId="0" borderId="17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44" fontId="0" fillId="0" borderId="6" xfId="0" applyNumberFormat="1" applyFill="1" applyBorder="1" applyAlignment="1">
      <alignment horizontal="center"/>
    </xf>
    <xf numFmtId="44" fontId="0" fillId="0" borderId="1" xfId="0" applyNumberFormat="1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6"/>
  <sheetViews>
    <sheetView workbookViewId="0">
      <selection activeCell="C30" sqref="C30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9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9" t="s">
        <v>65</v>
      </c>
      <c r="G2" s="49" t="s">
        <v>44</v>
      </c>
      <c r="H2" t="s">
        <v>42</v>
      </c>
      <c r="I2" t="s">
        <v>43</v>
      </c>
      <c r="J2" s="49" t="s">
        <v>45</v>
      </c>
      <c r="K2" s="49" t="s">
        <v>46</v>
      </c>
      <c r="L2" s="49" t="s">
        <v>43</v>
      </c>
      <c r="M2" s="49" t="s">
        <v>47</v>
      </c>
    </row>
    <row r="3" spans="1:13" x14ac:dyDescent="0.25">
      <c r="A3" s="13" t="s">
        <v>19</v>
      </c>
      <c r="B3" s="41" t="s">
        <v>77</v>
      </c>
      <c r="E3" s="44"/>
      <c r="F3" t="s">
        <v>51</v>
      </c>
      <c r="G3" s="39"/>
      <c r="H3" s="39"/>
      <c r="I3" s="39"/>
      <c r="J3" s="39"/>
      <c r="K3" s="39"/>
      <c r="L3" s="39"/>
      <c r="M3" s="45"/>
    </row>
    <row r="4" spans="1:13" x14ac:dyDescent="0.25">
      <c r="A4" s="13" t="s">
        <v>20</v>
      </c>
      <c r="B4" s="41" t="s">
        <v>78</v>
      </c>
      <c r="E4" s="44"/>
      <c r="F4" t="s">
        <v>52</v>
      </c>
      <c r="G4" s="39"/>
      <c r="H4" s="39"/>
      <c r="I4" s="39"/>
      <c r="J4" s="39"/>
      <c r="K4" s="39"/>
      <c r="L4" s="39"/>
      <c r="M4" s="47"/>
    </row>
    <row r="5" spans="1:13" x14ac:dyDescent="0.25">
      <c r="A5" s="31" t="s">
        <v>1</v>
      </c>
      <c r="B5" s="41" t="s">
        <v>79</v>
      </c>
      <c r="E5" s="44"/>
      <c r="F5" t="s">
        <v>53</v>
      </c>
      <c r="G5" s="39"/>
      <c r="H5" s="39"/>
      <c r="I5" s="39"/>
      <c r="J5" s="39"/>
      <c r="K5" s="39"/>
      <c r="L5" s="39"/>
      <c r="M5" s="45"/>
    </row>
    <row r="6" spans="1:13" x14ac:dyDescent="0.25">
      <c r="A6" s="31" t="s">
        <v>3</v>
      </c>
      <c r="B6" s="42" t="s">
        <v>80</v>
      </c>
      <c r="C6" t="s">
        <v>76</v>
      </c>
      <c r="D6" s="39" t="s">
        <v>73</v>
      </c>
      <c r="E6" s="44" t="s">
        <v>74</v>
      </c>
      <c r="F6" t="s">
        <v>54</v>
      </c>
      <c r="G6" s="39"/>
      <c r="H6" s="39"/>
      <c r="I6" s="39"/>
      <c r="J6" s="39"/>
      <c r="K6" s="39"/>
      <c r="L6" s="39"/>
      <c r="M6" s="45"/>
    </row>
    <row r="7" spans="1:13" x14ac:dyDescent="0.25">
      <c r="A7" s="31" t="s">
        <v>38</v>
      </c>
      <c r="B7" s="42" t="s">
        <v>81</v>
      </c>
      <c r="C7" t="s">
        <v>82</v>
      </c>
      <c r="E7" s="44"/>
      <c r="F7" t="s">
        <v>55</v>
      </c>
      <c r="G7" s="39"/>
      <c r="H7" s="39"/>
      <c r="I7" s="39"/>
      <c r="J7" s="40"/>
      <c r="K7" s="39"/>
      <c r="L7" s="40"/>
      <c r="M7" s="46"/>
    </row>
    <row r="8" spans="1:13" x14ac:dyDescent="0.25">
      <c r="A8" s="31" t="s">
        <v>4</v>
      </c>
      <c r="B8" s="43">
        <v>42830</v>
      </c>
      <c r="E8" s="44"/>
      <c r="F8" t="s">
        <v>56</v>
      </c>
      <c r="G8" s="39"/>
      <c r="H8" s="39"/>
      <c r="I8" s="39"/>
      <c r="J8" s="40"/>
      <c r="K8" s="39"/>
      <c r="L8" s="40"/>
      <c r="M8" s="45"/>
    </row>
    <row r="9" spans="1:13" x14ac:dyDescent="0.25">
      <c r="A9" s="31"/>
      <c r="B9" s="32"/>
      <c r="E9" s="44"/>
      <c r="F9" t="s">
        <v>57</v>
      </c>
      <c r="G9" s="39"/>
      <c r="H9" s="39"/>
      <c r="I9" s="39"/>
      <c r="J9" s="40"/>
      <c r="K9" s="39"/>
      <c r="L9" s="40"/>
      <c r="M9" s="44"/>
    </row>
    <row r="10" spans="1:13" x14ac:dyDescent="0.25">
      <c r="A10" s="31" t="s">
        <v>21</v>
      </c>
      <c r="B10" s="32"/>
      <c r="E10" s="44"/>
      <c r="F10" t="s">
        <v>58</v>
      </c>
      <c r="G10" s="39"/>
      <c r="H10" s="39"/>
      <c r="I10" s="39"/>
      <c r="J10" s="40"/>
      <c r="K10" s="39"/>
      <c r="L10" s="40"/>
      <c r="M10" s="44"/>
    </row>
    <row r="11" spans="1:13" x14ac:dyDescent="0.25">
      <c r="A11" s="33" t="s">
        <v>22</v>
      </c>
      <c r="B11" s="32">
        <v>0</v>
      </c>
      <c r="E11" s="44"/>
      <c r="F11" t="s">
        <v>59</v>
      </c>
      <c r="G11" s="39"/>
      <c r="H11" s="39"/>
      <c r="I11" s="39"/>
      <c r="J11" s="40"/>
      <c r="K11" s="39"/>
      <c r="L11" s="40"/>
      <c r="M11" s="44"/>
    </row>
    <row r="12" spans="1:13" x14ac:dyDescent="0.25">
      <c r="A12" s="33" t="s">
        <v>23</v>
      </c>
      <c r="B12" s="32">
        <v>0</v>
      </c>
      <c r="E12" s="44"/>
      <c r="F12" t="s">
        <v>60</v>
      </c>
      <c r="G12" s="39"/>
      <c r="H12" s="39"/>
      <c r="I12" s="39"/>
      <c r="J12" s="40"/>
      <c r="K12" s="39"/>
      <c r="L12" s="40"/>
      <c r="M12" s="44"/>
    </row>
    <row r="13" spans="1:13" x14ac:dyDescent="0.25">
      <c r="A13" s="33" t="s">
        <v>24</v>
      </c>
      <c r="B13" s="32">
        <v>0</v>
      </c>
      <c r="E13" s="44"/>
      <c r="F13" t="s">
        <v>61</v>
      </c>
      <c r="G13" s="39"/>
      <c r="H13" s="39"/>
      <c r="I13" s="39"/>
      <c r="J13" s="40"/>
      <c r="K13" s="39"/>
      <c r="L13" s="40"/>
      <c r="M13" s="44"/>
    </row>
    <row r="14" spans="1:13" x14ac:dyDescent="0.25">
      <c r="A14" s="33" t="s">
        <v>25</v>
      </c>
      <c r="B14" s="32">
        <v>0</v>
      </c>
      <c r="E14" s="44"/>
      <c r="F14" t="s">
        <v>62</v>
      </c>
      <c r="G14" s="39"/>
      <c r="H14" s="39"/>
      <c r="I14" s="39"/>
      <c r="J14" s="40"/>
      <c r="K14" s="39"/>
      <c r="L14" s="40"/>
      <c r="M14" s="44"/>
    </row>
    <row r="15" spans="1:13" x14ac:dyDescent="0.25">
      <c r="A15" s="33" t="s">
        <v>26</v>
      </c>
      <c r="B15" s="32">
        <v>0</v>
      </c>
      <c r="D15" s="48"/>
      <c r="G15" s="48">
        <f>SUM(G3:G14)</f>
        <v>0</v>
      </c>
      <c r="H15" s="48">
        <f>SUM(H3:H14)</f>
        <v>0</v>
      </c>
      <c r="I15" s="48">
        <f>SUM(I3:I14)</f>
        <v>0</v>
      </c>
      <c r="K15" s="48">
        <f>SUM(K3:K14)</f>
        <v>0</v>
      </c>
      <c r="L15" s="48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G17" s="13" t="s">
        <v>35</v>
      </c>
      <c r="H17" s="13" t="s">
        <v>63</v>
      </c>
      <c r="I17" s="13" t="s">
        <v>64</v>
      </c>
    </row>
    <row r="18" spans="1:12" x14ac:dyDescent="0.25">
      <c r="A18" s="31" t="s">
        <v>29</v>
      </c>
      <c r="B18" s="32"/>
      <c r="F18" t="s">
        <v>51</v>
      </c>
      <c r="G18" s="39"/>
      <c r="H18" s="39"/>
      <c r="I18" s="39"/>
    </row>
    <row r="19" spans="1:12" x14ac:dyDescent="0.25">
      <c r="A19" s="33" t="s">
        <v>30</v>
      </c>
      <c r="B19" s="32">
        <v>0</v>
      </c>
      <c r="F19" t="s">
        <v>52</v>
      </c>
      <c r="G19" s="39"/>
      <c r="H19" s="39"/>
      <c r="I19" s="39"/>
    </row>
    <row r="20" spans="1:12" x14ac:dyDescent="0.25">
      <c r="A20" s="33" t="s">
        <v>31</v>
      </c>
      <c r="B20" s="32">
        <v>0</v>
      </c>
      <c r="F20" t="s">
        <v>53</v>
      </c>
      <c r="G20" s="39"/>
      <c r="H20" s="39"/>
      <c r="I20" s="39"/>
    </row>
    <row r="21" spans="1:12" x14ac:dyDescent="0.25">
      <c r="A21" s="33" t="s">
        <v>32</v>
      </c>
      <c r="B21" s="32">
        <v>0</v>
      </c>
      <c r="F21" t="s">
        <v>54</v>
      </c>
      <c r="G21" s="39"/>
      <c r="H21" s="39"/>
      <c r="I21" s="39"/>
    </row>
    <row r="22" spans="1:12" x14ac:dyDescent="0.25">
      <c r="A22" s="33" t="s">
        <v>33</v>
      </c>
      <c r="B22" s="32">
        <v>0</v>
      </c>
      <c r="F22" t="s">
        <v>55</v>
      </c>
      <c r="G22" s="39"/>
      <c r="H22" s="39"/>
      <c r="I22" s="39"/>
    </row>
    <row r="23" spans="1:12" x14ac:dyDescent="0.25">
      <c r="A23" s="33" t="s">
        <v>34</v>
      </c>
      <c r="B23" s="32">
        <v>0</v>
      </c>
      <c r="D23" s="40"/>
      <c r="E23" s="34"/>
      <c r="F23" t="s">
        <v>56</v>
      </c>
      <c r="G23" s="39"/>
      <c r="H23" s="39"/>
      <c r="I23" s="39"/>
    </row>
    <row r="24" spans="1:12" ht="15.75" thickBot="1" x14ac:dyDescent="0.3">
      <c r="A24" s="33" t="s">
        <v>36</v>
      </c>
      <c r="B24" s="35">
        <f>G30</f>
        <v>0</v>
      </c>
      <c r="D24" s="40"/>
      <c r="F24" t="s">
        <v>57</v>
      </c>
      <c r="G24" s="39"/>
      <c r="H24" s="39"/>
      <c r="I24" s="39"/>
    </row>
    <row r="25" spans="1:12" ht="15.75" thickTop="1" x14ac:dyDescent="0.25">
      <c r="B25" s="32">
        <f>SUM(B11,B12,B13,B14,B15,B16,B17,B19,B20,B22,B21,B23,B24)</f>
        <v>0</v>
      </c>
      <c r="C25" s="36"/>
      <c r="D25" s="40"/>
      <c r="E25" s="37"/>
      <c r="F25" t="s">
        <v>58</v>
      </c>
      <c r="G25" s="39"/>
      <c r="H25" s="39"/>
      <c r="I25" s="39"/>
    </row>
    <row r="26" spans="1:12" x14ac:dyDescent="0.25">
      <c r="B26" s="8"/>
      <c r="D26" s="40"/>
      <c r="E26" s="38"/>
      <c r="F26" t="s">
        <v>59</v>
      </c>
      <c r="G26" s="39"/>
      <c r="H26" s="39"/>
      <c r="I26" s="39"/>
    </row>
    <row r="27" spans="1:12" x14ac:dyDescent="0.25">
      <c r="D27" s="40"/>
      <c r="E27" s="38"/>
      <c r="F27" t="s">
        <v>60</v>
      </c>
      <c r="G27" s="39"/>
      <c r="H27" s="39"/>
      <c r="I27" s="39"/>
    </row>
    <row r="28" spans="1:12" x14ac:dyDescent="0.25">
      <c r="A28" t="s">
        <v>37</v>
      </c>
      <c r="B28" s="6">
        <f>Valuation!B24</f>
        <v>2082693.47</v>
      </c>
      <c r="D28" s="40"/>
      <c r="E28" s="38"/>
      <c r="F28" t="s">
        <v>61</v>
      </c>
      <c r="G28" s="39"/>
      <c r="H28" s="39"/>
      <c r="I28" s="39"/>
    </row>
    <row r="29" spans="1:12" x14ac:dyDescent="0.25">
      <c r="D29" s="40"/>
      <c r="E29" s="38"/>
      <c r="F29" t="s">
        <v>62</v>
      </c>
      <c r="G29" s="39"/>
      <c r="H29" s="39"/>
      <c r="I29" s="39"/>
    </row>
    <row r="30" spans="1:12" x14ac:dyDescent="0.25">
      <c r="B30" t="str">
        <f>B3</f>
        <v>A0052443</v>
      </c>
      <c r="F30" s="13" t="s">
        <v>75</v>
      </c>
      <c r="G30" s="68">
        <f>SUM(G18:G29)</f>
        <v>0</v>
      </c>
      <c r="H30" s="68">
        <f>SUM(H18:H29)</f>
        <v>0</v>
      </c>
      <c r="I30" s="68"/>
      <c r="J30" s="13"/>
      <c r="K30" s="13"/>
      <c r="L30" s="13"/>
    </row>
    <row r="31" spans="1:12" x14ac:dyDescent="0.25">
      <c r="B31" t="str">
        <f>B4</f>
        <v>Mr Kishorilal Shah</v>
      </c>
    </row>
    <row r="32" spans="1:12" x14ac:dyDescent="0.25">
      <c r="B32" t="s">
        <v>83</v>
      </c>
    </row>
    <row r="33" spans="2:2" x14ac:dyDescent="0.25">
      <c r="B33" t="s">
        <v>84</v>
      </c>
    </row>
    <row r="34" spans="2:2" x14ac:dyDescent="0.25">
      <c r="B34" t="s">
        <v>85</v>
      </c>
    </row>
    <row r="35" spans="2:2" x14ac:dyDescent="0.25">
      <c r="B35" t="s">
        <v>86</v>
      </c>
    </row>
    <row r="36" spans="2:2" x14ac:dyDescent="0.25">
      <c r="B36" t="s">
        <v>87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4"/>
  <sheetViews>
    <sheetView tabSelected="1" workbookViewId="0">
      <selection activeCell="C4" sqref="C4:C5"/>
    </sheetView>
  </sheetViews>
  <sheetFormatPr defaultRowHeight="15" x14ac:dyDescent="0.25"/>
  <cols>
    <col min="1" max="1" width="18" customWidth="1"/>
    <col min="2" max="2" width="23.42578125" customWidth="1"/>
    <col min="3" max="3" width="39" customWidth="1"/>
    <col min="4" max="4" width="21.7109375" style="8" bestFit="1" customWidth="1"/>
    <col min="5" max="5" width="13.42578125" bestFit="1" customWidth="1"/>
    <col min="6" max="6" width="14.28515625" style="39" bestFit="1" customWidth="1"/>
    <col min="7" max="7" width="11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ht="15.75" x14ac:dyDescent="0.25">
      <c r="A4" s="2" t="s">
        <v>1</v>
      </c>
      <c r="B4" s="2" t="str">
        <f>'Data Capture'!B5</f>
        <v>Only 4 U Limited RBS</v>
      </c>
      <c r="C4" s="79" t="s">
        <v>97</v>
      </c>
    </row>
    <row r="5" spans="1:21" x14ac:dyDescent="0.25">
      <c r="A5" s="2" t="s">
        <v>2</v>
      </c>
      <c r="B5" s="2" t="str">
        <f>'Data Capture'!B7:E7</f>
        <v>Kishorilal Shah</v>
      </c>
      <c r="C5" t="s">
        <v>98</v>
      </c>
    </row>
    <row r="6" spans="1:21" x14ac:dyDescent="0.25">
      <c r="A6" s="2" t="s">
        <v>3</v>
      </c>
      <c r="B6" s="29" t="str">
        <f>'Data Capture'!B6</f>
        <v>00606557RN</v>
      </c>
    </row>
    <row r="7" spans="1:21" x14ac:dyDescent="0.25">
      <c r="A7" s="2" t="s">
        <v>4</v>
      </c>
      <c r="B7" s="28">
        <f>'Data Capture'!B8</f>
        <v>42830</v>
      </c>
    </row>
    <row r="8" spans="1:21" x14ac:dyDescent="0.25">
      <c r="B8" s="27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</row>
    <row r="11" spans="1:21" x14ac:dyDescent="0.25">
      <c r="A11" s="28">
        <v>42830</v>
      </c>
      <c r="B11" s="6">
        <v>120.68</v>
      </c>
      <c r="C11" s="60" t="s">
        <v>88</v>
      </c>
      <c r="D11" s="61">
        <v>64009.97</v>
      </c>
      <c r="E11" s="80"/>
      <c r="F11" s="80"/>
      <c r="G11" s="80">
        <v>847.04</v>
      </c>
      <c r="H11" s="80"/>
      <c r="I11" s="80"/>
    </row>
    <row r="12" spans="1:21" x14ac:dyDescent="0.25">
      <c r="A12" s="28">
        <v>42830</v>
      </c>
      <c r="B12" s="7">
        <v>308753.34999999998</v>
      </c>
      <c r="C12" s="3" t="s">
        <v>88</v>
      </c>
      <c r="D12" s="62">
        <v>308753.34999999998</v>
      </c>
      <c r="E12" s="81"/>
      <c r="F12" s="81"/>
      <c r="G12" s="80">
        <v>9571.35</v>
      </c>
      <c r="H12" s="81"/>
      <c r="I12" s="81"/>
    </row>
    <row r="13" spans="1:21" x14ac:dyDescent="0.25">
      <c r="A13" s="28">
        <v>42830</v>
      </c>
      <c r="B13" s="7">
        <v>561185.43999999994</v>
      </c>
      <c r="C13" s="3" t="s">
        <v>89</v>
      </c>
      <c r="D13" s="62">
        <v>249620.63</v>
      </c>
      <c r="E13" s="81"/>
      <c r="F13" s="81"/>
      <c r="G13" s="80">
        <f t="shared" ref="G12:G19" si="0">SUM(J13:U13)</f>
        <v>0</v>
      </c>
      <c r="H13" s="81"/>
      <c r="I13" s="81"/>
    </row>
    <row r="14" spans="1:21" x14ac:dyDescent="0.25">
      <c r="A14" s="28">
        <v>42830</v>
      </c>
      <c r="B14" s="7">
        <v>25200</v>
      </c>
      <c r="C14" s="3" t="s">
        <v>90</v>
      </c>
      <c r="D14" s="62">
        <v>25200</v>
      </c>
      <c r="E14" s="81"/>
      <c r="F14" s="81"/>
      <c r="G14" s="80">
        <f t="shared" si="0"/>
        <v>0</v>
      </c>
      <c r="H14" s="81"/>
      <c r="I14" s="81"/>
    </row>
    <row r="15" spans="1:21" x14ac:dyDescent="0.25">
      <c r="A15" s="28"/>
      <c r="B15" s="7">
        <v>0</v>
      </c>
      <c r="C15" s="3" t="s">
        <v>91</v>
      </c>
      <c r="D15" s="62">
        <v>1120.6199999999999</v>
      </c>
      <c r="E15" s="81"/>
      <c r="F15" s="81"/>
      <c r="G15" s="80">
        <v>478.61</v>
      </c>
      <c r="H15" s="81"/>
      <c r="I15" s="81"/>
    </row>
    <row r="16" spans="1:21" x14ac:dyDescent="0.25">
      <c r="A16" s="28">
        <v>42830</v>
      </c>
      <c r="B16" s="7">
        <v>990000</v>
      </c>
      <c r="C16" s="3" t="s">
        <v>92</v>
      </c>
      <c r="D16" s="62">
        <v>990000</v>
      </c>
      <c r="E16" s="81"/>
      <c r="F16" s="81"/>
      <c r="G16" s="80">
        <f t="shared" si="0"/>
        <v>0</v>
      </c>
      <c r="H16" s="81"/>
      <c r="I16" s="81"/>
    </row>
    <row r="17" spans="1:9" x14ac:dyDescent="0.25">
      <c r="A17" s="28">
        <v>42830</v>
      </c>
      <c r="B17" s="7">
        <v>43981</v>
      </c>
      <c r="C17" s="3" t="s">
        <v>93</v>
      </c>
      <c r="D17" s="62">
        <v>43981</v>
      </c>
      <c r="E17" s="81"/>
      <c r="F17" s="81"/>
      <c r="G17" s="80">
        <v>379.79</v>
      </c>
      <c r="H17" s="81"/>
      <c r="I17" s="81"/>
    </row>
    <row r="18" spans="1:9" x14ac:dyDescent="0.25">
      <c r="A18" s="28">
        <v>42830</v>
      </c>
      <c r="B18" s="7">
        <v>53453</v>
      </c>
      <c r="C18" s="3" t="s">
        <v>94</v>
      </c>
      <c r="D18" s="62">
        <v>53453</v>
      </c>
      <c r="E18" s="81"/>
      <c r="F18" s="81"/>
      <c r="G18" s="80">
        <v>160</v>
      </c>
      <c r="H18" s="81"/>
      <c r="I18" s="81"/>
    </row>
    <row r="19" spans="1:9" x14ac:dyDescent="0.25">
      <c r="A19" s="28">
        <v>42830</v>
      </c>
      <c r="B19" s="7">
        <v>100000</v>
      </c>
      <c r="C19" s="3" t="s">
        <v>95</v>
      </c>
      <c r="D19" s="62">
        <v>100000</v>
      </c>
      <c r="E19" s="81"/>
      <c r="F19" s="81"/>
      <c r="G19" s="80">
        <f t="shared" si="0"/>
        <v>0</v>
      </c>
      <c r="H19" s="81"/>
      <c r="I19" s="81"/>
    </row>
    <row r="20" spans="1:9" ht="15.75" thickBot="1" x14ac:dyDescent="0.3">
      <c r="A20" s="28">
        <v>42830</v>
      </c>
      <c r="B20" s="9">
        <v>0</v>
      </c>
      <c r="C20" s="51" t="s">
        <v>96</v>
      </c>
      <c r="D20" s="63">
        <v>198000</v>
      </c>
      <c r="E20" s="82"/>
      <c r="F20" s="82"/>
      <c r="G20" s="82"/>
      <c r="H20" s="82"/>
      <c r="I20" s="82"/>
    </row>
    <row r="21" spans="1:9" x14ac:dyDescent="0.25">
      <c r="A21" s="54" t="s">
        <v>68</v>
      </c>
      <c r="B21" s="85">
        <f>B19</f>
        <v>100000</v>
      </c>
      <c r="C21" s="78"/>
      <c r="D21" s="64"/>
      <c r="E21" s="53"/>
      <c r="F21" s="53"/>
      <c r="G21" s="53"/>
      <c r="H21" s="53"/>
      <c r="I21" s="55"/>
    </row>
    <row r="22" spans="1:9" x14ac:dyDescent="0.25">
      <c r="A22" s="56" t="s">
        <v>69</v>
      </c>
      <c r="B22" s="86">
        <f>B15+B16+B17+B18</f>
        <v>1087434</v>
      </c>
      <c r="C22" s="51"/>
      <c r="D22" s="65"/>
      <c r="E22" s="51"/>
      <c r="F22" s="51"/>
      <c r="G22" s="88">
        <f>SUM(G15:G19)</f>
        <v>1018.4000000000001</v>
      </c>
      <c r="H22" s="51"/>
      <c r="I22" s="57"/>
    </row>
    <row r="23" spans="1:9" ht="15.75" thickBot="1" x14ac:dyDescent="0.3">
      <c r="A23" s="52" t="s">
        <v>67</v>
      </c>
      <c r="B23" s="84">
        <f>B11+B12+B13+B14</f>
        <v>895259.47</v>
      </c>
      <c r="C23" s="12"/>
      <c r="D23" s="66"/>
      <c r="E23" s="12"/>
      <c r="F23" s="12"/>
      <c r="G23" s="87">
        <f>G11+G12</f>
        <v>10418.39</v>
      </c>
      <c r="H23" s="12"/>
      <c r="I23" s="58"/>
    </row>
    <row r="24" spans="1:9" ht="15.75" thickBot="1" x14ac:dyDescent="0.3">
      <c r="A24" s="10" t="s">
        <v>66</v>
      </c>
      <c r="B24" s="11">
        <f>SUM(B11:B20)</f>
        <v>2082693.47</v>
      </c>
      <c r="C24" s="50"/>
      <c r="D24" s="67">
        <f>SUM(D11:D20)</f>
        <v>2034138.5699999998</v>
      </c>
      <c r="E24" s="50"/>
      <c r="F24" s="50"/>
      <c r="G24" s="83">
        <f>SUM(G11:G19)</f>
        <v>11436.79</v>
      </c>
      <c r="H24" s="50"/>
      <c r="I24" s="59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69"/>
      <c r="C1" s="70"/>
    </row>
    <row r="2" spans="1:18" x14ac:dyDescent="0.25">
      <c r="L2" s="23"/>
    </row>
    <row r="3" spans="1:18" ht="20.25" customHeight="1" x14ac:dyDescent="0.25">
      <c r="A3" s="13" t="s">
        <v>7</v>
      </c>
      <c r="B3" s="75" t="str">
        <f>'Data Capture'!B7</f>
        <v>Kishorilal Shah</v>
      </c>
      <c r="C3" s="76"/>
      <c r="D3" s="13" t="s">
        <v>7</v>
      </c>
      <c r="E3" s="75" t="str">
        <f>'Data Capture'!C7</f>
        <v>Kiranbala Shah</v>
      </c>
      <c r="F3" s="76"/>
      <c r="G3" s="13" t="s">
        <v>7</v>
      </c>
      <c r="H3" s="75">
        <f>'Data Capture'!D7</f>
        <v>0</v>
      </c>
      <c r="I3" s="76"/>
      <c r="J3" s="13" t="s">
        <v>7</v>
      </c>
      <c r="K3" s="77">
        <f>'Data Capture'!E7</f>
        <v>0</v>
      </c>
      <c r="L3" s="76"/>
      <c r="M3" s="13" t="s">
        <v>7</v>
      </c>
      <c r="N3" s="75" t="s">
        <v>12</v>
      </c>
      <c r="O3" s="76"/>
      <c r="P3" s="13" t="s">
        <v>7</v>
      </c>
      <c r="Q3" s="75" t="s">
        <v>12</v>
      </c>
      <c r="R3" s="76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73" t="s">
        <v>13</v>
      </c>
      <c r="C35" s="73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71" t="str">
        <f>B3</f>
        <v>Kishorilal Shah</v>
      </c>
      <c r="C38" s="71"/>
      <c r="D38" s="20" t="str">
        <f>E3</f>
        <v>Kiranbala Shah</v>
      </c>
      <c r="E38" s="71">
        <f>H3</f>
        <v>0</v>
      </c>
      <c r="F38" s="71"/>
      <c r="G38" s="20">
        <f>K3</f>
        <v>0</v>
      </c>
      <c r="H38" s="71" t="str">
        <f>N3</f>
        <v>N/A</v>
      </c>
      <c r="I38" s="71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74" t="e">
        <f>C31/(C31+F31+I31+L31+O31+R31)</f>
        <v>#DIV/0!</v>
      </c>
      <c r="C39" s="74"/>
      <c r="D39" s="19" t="e">
        <f>F31/(C31+F31+I31+L31+O31+R31)</f>
        <v>#DIV/0!</v>
      </c>
      <c r="E39" s="74" t="e">
        <f>I31/(C31+F31+I31+L31+O31+R31)</f>
        <v>#DIV/0!</v>
      </c>
      <c r="F39" s="74"/>
      <c r="G39" s="19" t="e">
        <f>L31/(C31+F31+I31+L31+O31+R31)</f>
        <v>#DIV/0!</v>
      </c>
      <c r="H39" s="74" t="e">
        <f>O31/(C31+F31+I31+L31+O31+R31)</f>
        <v>#DIV/0!</v>
      </c>
      <c r="I39" s="74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73" t="s">
        <v>14</v>
      </c>
      <c r="C42" s="73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71" t="str">
        <f>B3</f>
        <v>Kishorilal Shah</v>
      </c>
      <c r="C44" s="71"/>
      <c r="D44" s="20" t="str">
        <f>E3</f>
        <v>Kiranbala Shah</v>
      </c>
      <c r="E44" s="71">
        <f>H3</f>
        <v>0</v>
      </c>
      <c r="F44" s="71"/>
      <c r="G44" s="20">
        <f>K3</f>
        <v>0</v>
      </c>
      <c r="H44" s="71" t="str">
        <f>N3</f>
        <v>N/A</v>
      </c>
      <c r="I44" s="71"/>
      <c r="J44" s="20" t="str">
        <f>Q3</f>
        <v>N/A</v>
      </c>
    </row>
    <row r="45" spans="1:11" ht="23.25" customHeight="1" x14ac:dyDescent="0.25">
      <c r="A45" s="13" t="s">
        <v>15</v>
      </c>
      <c r="B45" s="72" t="e">
        <f>B39*D42</f>
        <v>#DIV/0!</v>
      </c>
      <c r="C45" s="72"/>
      <c r="D45" s="26" t="e">
        <f>D42*D39</f>
        <v>#DIV/0!</v>
      </c>
      <c r="E45" s="72" t="e">
        <f>E39*D42</f>
        <v>#DIV/0!</v>
      </c>
      <c r="F45" s="72"/>
      <c r="G45" s="26" t="e">
        <f>G39*D42</f>
        <v>#DIV/0!</v>
      </c>
      <c r="H45" s="72" t="e">
        <f>H39*D42</f>
        <v>#DIV/0!</v>
      </c>
      <c r="I45" s="72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Q3:R3"/>
    <mergeCell ref="B3:C3"/>
    <mergeCell ref="E3:F3"/>
    <mergeCell ref="H3:I3"/>
    <mergeCell ref="K3:L3"/>
    <mergeCell ref="N3:O3"/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2018-01-15T10:13:17Z</dcterms:modified>
</cp:coreProperties>
</file>