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R\Reflexoak Limited Executive Pension Scheme\Deeds and Docs\"/>
    </mc:Choice>
  </mc:AlternateContent>
  <xr:revisionPtr revIDLastSave="0" documentId="13_ncr:1_{C00B1D03-AFED-49D0-A693-C5D87B14CD42}" xr6:coauthVersionLast="32" xr6:coauthVersionMax="32" xr10:uidLastSave="{00000000-0000-0000-0000-000000000000}"/>
  <bookViews>
    <workbookView xWindow="0" yWindow="0" windowWidth="19200" windowHeight="5310" xr2:uid="{F44B9AC7-9CF7-4B86-BA93-B143B9AFCD8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2" i="1"/>
  <c r="B22" i="1"/>
  <c r="B21" i="1"/>
  <c r="E21" i="1"/>
  <c r="C21" i="1"/>
  <c r="C19" i="1"/>
  <c r="E19" i="1"/>
  <c r="B19" i="1"/>
  <c r="F18" i="1"/>
  <c r="E18" i="1"/>
  <c r="C18" i="1"/>
  <c r="B18" i="1"/>
  <c r="D18" i="1"/>
  <c r="E12" i="1"/>
  <c r="B12" i="1"/>
  <c r="B11" i="1"/>
  <c r="C11" i="1"/>
  <c r="C12" i="1" s="1"/>
  <c r="C9" i="1"/>
  <c r="B9" i="1"/>
  <c r="C3" i="1"/>
  <c r="B3" i="1"/>
</calcChain>
</file>

<file path=xl/sharedStrings.xml><?xml version="1.0" encoding="utf-8"?>
<sst xmlns="http://schemas.openxmlformats.org/spreadsheetml/2006/main" count="25" uniqueCount="17">
  <si>
    <t xml:space="preserve">KTORIDES, ANDROS KLEANTHIS </t>
  </si>
  <si>
    <t>SAVVA, JOHN ANDREW MR</t>
  </si>
  <si>
    <t>AS AT 5/4/10</t>
  </si>
  <si>
    <t>AS AT 5/4/13</t>
  </si>
  <si>
    <t>TRANSFER IN</t>
  </si>
  <si>
    <t>PAYMENTS OUT</t>
  </si>
  <si>
    <t>CHANGE IN FUND VALUE SINCE 2010</t>
  </si>
  <si>
    <t>CONTRIBUTIONS IN</t>
  </si>
  <si>
    <t>UNCRYSALLISED</t>
  </si>
  <si>
    <t>UNCRYSTALLISED</t>
  </si>
  <si>
    <t>CRYSTALLISED</t>
  </si>
  <si>
    <t>ADJUSTED</t>
  </si>
  <si>
    <t>PERCENTAGE</t>
  </si>
  <si>
    <t>AS AT 5/4/17</t>
  </si>
  <si>
    <t>ADJUSTMENT</t>
  </si>
  <si>
    <t>SHARE OF FUND</t>
  </si>
  <si>
    <t>PAYMENTS OUT - £21472 CRYSTALLISED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</si>
</sst>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2" applyNumberFormat="1" applyFont="1"/>
    <xf numFmtId="165" fontId="0" fillId="0" borderId="0" xfId="0" applyNumberFormat="1"/>
    <xf numFmtId="0" fontId="2" fillId="0" borderId="0" xfId="0" applyFont="1"/>
    <xf numFmtId="10" fontId="2" fillId="0" borderId="0" xfId="3" applyNumberFormat="1" applyFont="1"/>
    <xf numFmtId="0" fontId="3" fillId="0" borderId="0" xfId="0" applyFont="1" applyAlignment="1">
      <alignment vertical="center" wrapText="1"/>
    </xf>
    <xf numFmtId="166" fontId="0" fillId="0" borderId="0" xfId="1" applyNumberFormat="1" applyFont="1"/>
    <xf numFmtId="166" fontId="0" fillId="0" borderId="0" xfId="0" applyNumberFormat="1"/>
    <xf numFmtId="164" fontId="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A261-D22E-4C87-AF76-63AA55102005}">
  <dimension ref="A1:F22"/>
  <sheetViews>
    <sheetView tabSelected="1" topLeftCell="D16" workbookViewId="0">
      <selection activeCell="E21" sqref="E21"/>
    </sheetView>
  </sheetViews>
  <sheetFormatPr defaultRowHeight="14.5" x14ac:dyDescent="0.35"/>
  <cols>
    <col min="1" max="1" width="13.7265625" customWidth="1"/>
    <col min="2" max="2" width="22.453125" customWidth="1"/>
    <col min="3" max="3" width="19.26953125" customWidth="1"/>
    <col min="4" max="4" width="38.26953125" customWidth="1"/>
    <col min="5" max="6" width="14.1796875" customWidth="1"/>
  </cols>
  <sheetData>
    <row r="1" spans="1:6" ht="31.5" x14ac:dyDescent="0.35">
      <c r="A1" s="3"/>
      <c r="B1" s="5" t="s">
        <v>1</v>
      </c>
      <c r="C1" s="5" t="s">
        <v>0</v>
      </c>
      <c r="D1" s="3"/>
      <c r="E1" s="5" t="s">
        <v>1</v>
      </c>
      <c r="F1" s="5" t="s">
        <v>0</v>
      </c>
    </row>
    <row r="2" spans="1:6" x14ac:dyDescent="0.35">
      <c r="A2" s="3"/>
      <c r="B2" s="5" t="s">
        <v>8</v>
      </c>
      <c r="C2" s="5" t="s">
        <v>9</v>
      </c>
      <c r="D2" s="3"/>
      <c r="E2" s="5" t="s">
        <v>10</v>
      </c>
      <c r="F2" s="5" t="s">
        <v>10</v>
      </c>
    </row>
    <row r="3" spans="1:6" x14ac:dyDescent="0.35">
      <c r="A3" t="s">
        <v>2</v>
      </c>
      <c r="B3">
        <f>D3/2</f>
        <v>83078</v>
      </c>
      <c r="C3">
        <f>D3/2</f>
        <v>83078</v>
      </c>
      <c r="D3">
        <v>166156</v>
      </c>
    </row>
    <row r="4" spans="1:6" x14ac:dyDescent="0.35">
      <c r="A4" t="s">
        <v>3</v>
      </c>
    </row>
    <row r="5" spans="1:6" x14ac:dyDescent="0.35">
      <c r="B5">
        <v>0</v>
      </c>
      <c r="C5">
        <v>0</v>
      </c>
      <c r="D5" t="s">
        <v>7</v>
      </c>
    </row>
    <row r="6" spans="1:6" x14ac:dyDescent="0.35">
      <c r="B6">
        <v>60491</v>
      </c>
      <c r="C6">
        <v>0</v>
      </c>
      <c r="D6" t="s">
        <v>4</v>
      </c>
    </row>
    <row r="7" spans="1:6" x14ac:dyDescent="0.35">
      <c r="B7">
        <v>-15123</v>
      </c>
      <c r="C7">
        <v>0</v>
      </c>
      <c r="D7" t="s">
        <v>5</v>
      </c>
    </row>
    <row r="8" spans="1:6" x14ac:dyDescent="0.35">
      <c r="B8">
        <v>1748</v>
      </c>
      <c r="C8">
        <v>1748</v>
      </c>
      <c r="D8" t="s">
        <v>6</v>
      </c>
    </row>
    <row r="9" spans="1:6" x14ac:dyDescent="0.35">
      <c r="B9" s="1">
        <f>SUM(B3:B8)</f>
        <v>130194</v>
      </c>
      <c r="C9" s="1">
        <f>SUM(C3:C8)</f>
        <v>84826</v>
      </c>
    </row>
    <row r="10" spans="1:6" x14ac:dyDescent="0.35">
      <c r="D10" t="s">
        <v>11</v>
      </c>
    </row>
    <row r="11" spans="1:6" x14ac:dyDescent="0.35">
      <c r="B11" s="2">
        <f>B9-E11</f>
        <v>69702</v>
      </c>
      <c r="C11" s="2">
        <f>C9-F10</f>
        <v>84826</v>
      </c>
      <c r="D11">
        <v>215020</v>
      </c>
      <c r="E11">
        <v>60492</v>
      </c>
    </row>
    <row r="12" spans="1:6" s="3" customFormat="1" x14ac:dyDescent="0.35">
      <c r="A12" s="3" t="s">
        <v>12</v>
      </c>
      <c r="B12" s="4">
        <f>B11/$D$11</f>
        <v>0.32416519393544785</v>
      </c>
      <c r="C12" s="4">
        <f>C11/$D$11</f>
        <v>0.39450283694540045</v>
      </c>
      <c r="D12" s="4"/>
      <c r="E12" s="4">
        <f t="shared" ref="E12" si="0">E11/$D$11</f>
        <v>0.2813319691191517</v>
      </c>
    </row>
    <row r="14" spans="1:6" x14ac:dyDescent="0.35">
      <c r="A14" t="s">
        <v>13</v>
      </c>
      <c r="B14">
        <v>0</v>
      </c>
      <c r="C14">
        <v>0</v>
      </c>
      <c r="D14" t="s">
        <v>7</v>
      </c>
    </row>
    <row r="15" spans="1:6" x14ac:dyDescent="0.35">
      <c r="B15">
        <v>0</v>
      </c>
      <c r="C15">
        <v>0</v>
      </c>
      <c r="D15" t="s">
        <v>4</v>
      </c>
    </row>
    <row r="16" spans="1:6" x14ac:dyDescent="0.35">
      <c r="D16" t="s">
        <v>5</v>
      </c>
    </row>
    <row r="17" spans="1:6" x14ac:dyDescent="0.35">
      <c r="B17">
        <v>0</v>
      </c>
      <c r="C17">
        <v>0</v>
      </c>
      <c r="D17" t="s">
        <v>6</v>
      </c>
    </row>
    <row r="18" spans="1:6" s="6" customFormat="1" x14ac:dyDescent="0.35">
      <c r="A18" s="6" t="s">
        <v>14</v>
      </c>
      <c r="B18" s="6">
        <f>B12*$D$18</f>
        <v>9062.0379964654439</v>
      </c>
      <c r="C18" s="6">
        <f>C12*$D$18</f>
        <v>11028.326806808669</v>
      </c>
      <c r="D18" s="6">
        <f>242975-D11</f>
        <v>27955</v>
      </c>
      <c r="E18" s="6">
        <f>E12*$D$18</f>
        <v>7864.6351967258861</v>
      </c>
      <c r="F18" s="6">
        <f>D11+E18+C18+B18</f>
        <v>242975.00000000003</v>
      </c>
    </row>
    <row r="19" spans="1:6" x14ac:dyDescent="0.35">
      <c r="A19" t="s">
        <v>15</v>
      </c>
      <c r="B19" s="7">
        <f>B18+B11</f>
        <v>78764.037996465442</v>
      </c>
      <c r="C19" s="7">
        <f>C18+C11</f>
        <v>95854.326806808676</v>
      </c>
      <c r="D19" s="7"/>
      <c r="E19" s="7">
        <f t="shared" ref="E19" si="1">E18+E11</f>
        <v>68356.635196725882</v>
      </c>
    </row>
    <row r="20" spans="1:6" x14ac:dyDescent="0.35">
      <c r="D20" t="s">
        <v>16</v>
      </c>
    </row>
    <row r="21" spans="1:6" x14ac:dyDescent="0.35">
      <c r="A21" s="3"/>
      <c r="B21" s="8">
        <f>78764-21472-5368</f>
        <v>51924</v>
      </c>
      <c r="C21" s="8">
        <f>SUM(C19:C20)</f>
        <v>95854.326806808676</v>
      </c>
      <c r="D21" s="8"/>
      <c r="E21" s="8">
        <f>E19+21472</f>
        <v>89828.635196725882</v>
      </c>
    </row>
    <row r="22" spans="1:6" x14ac:dyDescent="0.35">
      <c r="A22" s="3" t="s">
        <v>15</v>
      </c>
      <c r="B22" s="4">
        <f>B21/237607</f>
        <v>0.21852891539390676</v>
      </c>
      <c r="C22" s="4">
        <f t="shared" ref="C22:E22" si="2">C21/237607</f>
        <v>0.40341541624114052</v>
      </c>
      <c r="D22" s="4"/>
      <c r="E22" s="4">
        <f t="shared" si="2"/>
        <v>0.37805550845188013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2018-05-09T13:41:07Z</dcterms:created>
  <dcterms:modified xsi:type="dcterms:W3CDTF">2018-05-09T16:27:36Z</dcterms:modified>
</cp:coreProperties>
</file>