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Barclays" sheetId="2" r:id="rId5"/>
    <sheet state="visible" name="AIB" sheetId="3" r:id="rId6"/>
    <sheet state="visible" name="Metro" sheetId="4" r:id="rId7"/>
  </sheets>
  <definedNames/>
  <calcPr/>
  <extLst>
    <ext uri="GoogleSheetsCustomDataVersion2">
      <go:sheetsCustomData xmlns:go="http://customooxmlschemas.google.com/" r:id="rId8" roundtripDataChecksum="iwwhXNOzo9q3RCwVgRM8yaDJ+o3hTjx3Hx0wCIJiURg="/>
    </ext>
  </extLst>
</workbook>
</file>

<file path=xl/sharedStrings.xml><?xml version="1.0" encoding="utf-8"?>
<sst xmlns="http://schemas.openxmlformats.org/spreadsheetml/2006/main" count="370" uniqueCount="164">
  <si>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</si>
  <si>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</si>
  <si>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</si>
  <si>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</si>
  <si>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</si>
  <si>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</si>
  <si>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</si>
  <si>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</si>
  <si>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</si>
  <si>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</si>
  <si>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</si>
  <si>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SMC Limited SSAS</t>
  </si>
  <si>
    <t>cash</t>
  </si>
  <si>
    <t>PSTR</t>
  </si>
  <si>
    <t>00692367RC</t>
  </si>
  <si>
    <t>Barclays cash</t>
  </si>
  <si>
    <t>Principle Employer / Admin</t>
  </si>
  <si>
    <t xml:space="preserve">Connected Property </t>
  </si>
  <si>
    <t>Y</t>
  </si>
  <si>
    <t>Admin ID: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</si>
  <si>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</si>
  <si>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</si>
  <si>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</si>
  <si>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</si>
  <si>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</si>
  <si>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</si>
  <si>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</si>
  <si>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</si>
  <si>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</si>
  <si>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</si>
  <si>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Rent</t>
  </si>
  <si>
    <t>Loan Repayment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</si>
  <si>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</si>
  <si>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</si>
  <si>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</si>
  <si>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</si>
  <si>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</si>
  <si>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</si>
  <si>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</si>
  <si>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</si>
  <si>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</si>
  <si>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</si>
  <si>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</si>
  <si>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</si>
  <si>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</si>
  <si>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</si>
  <si>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</si>
  <si>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</si>
  <si>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</si>
  <si>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</si>
  <si>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</si>
  <si>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</si>
  <si>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</si>
  <si>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</si>
  <si>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</si>
  <si>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</si>
  <si>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</si>
  <si>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</si>
  <si>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</si>
  <si>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</si>
  <si>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body</t>
  </si>
  <si>
    <t>interest</t>
  </si>
  <si>
    <t>loan repayment</t>
  </si>
  <si>
    <t>Mortgage</t>
  </si>
  <si>
    <t>comission</t>
  </si>
  <si>
    <t>dd from RSA</t>
  </si>
  <si>
    <t>18/03</t>
  </si>
  <si>
    <t>Stand order to sippssas</t>
  </si>
  <si>
    <t>18/02</t>
  </si>
  <si>
    <t>18/01</t>
  </si>
  <si>
    <t>20/12</t>
  </si>
  <si>
    <t>18/11</t>
  </si>
  <si>
    <t>18/10</t>
  </si>
  <si>
    <t>20/09</t>
  </si>
  <si>
    <t>18/08</t>
  </si>
  <si>
    <t>18/07</t>
  </si>
  <si>
    <t>20/06</t>
  </si>
  <si>
    <t>18/05</t>
  </si>
  <si>
    <t>19/04</t>
  </si>
  <si>
    <t>OB</t>
  </si>
  <si>
    <t>CB</t>
  </si>
  <si>
    <t>0000740000SMCLIMITED</t>
  </si>
  <si>
    <t>VIR11223320012334</t>
  </si>
  <si>
    <t>GBP</t>
  </si>
  <si>
    <t>WDG</t>
  </si>
  <si>
    <t>20012334 LOANREPAY DR</t>
  </si>
  <si>
    <t>000413739A</t>
  </si>
  <si>
    <t>Annual Administration Fee</t>
  </si>
  <si>
    <t>DPG</t>
  </si>
  <si>
    <t>000407667A</t>
  </si>
  <si>
    <t>SHEFFIELD M CRT SMC RENT DEC21</t>
  </si>
  <si>
    <t>000408365A</t>
  </si>
  <si>
    <t>000382759A</t>
  </si>
  <si>
    <t>SHEFFIELD M CRT SMC RENT</t>
  </si>
  <si>
    <t>SHEFFIELD M CRT SMC BIKES SHEFFIELD M CRT SMC BIKES Rent</t>
  </si>
  <si>
    <t>000415779A</t>
  </si>
  <si>
    <t>SHEFFIELD M CRT SMC RENT MARCH</t>
  </si>
  <si>
    <t>000426180A</t>
  </si>
  <si>
    <t>AIB Closure</t>
  </si>
  <si>
    <t>13/03/2023</t>
  </si>
  <si>
    <t>Standing Order</t>
  </si>
  <si>
    <t>FT23072K4QM2</t>
  </si>
  <si>
    <t>FRANK HAYES AND MICHELLE HAYES AS T</t>
  </si>
  <si>
    <t>SMC LIMITES SSAS</t>
  </si>
  <si>
    <t>13/02/2023</t>
  </si>
  <si>
    <t>FT23044550N0</t>
  </si>
  <si>
    <t>FT23011JQ8BG</t>
  </si>
  <si>
    <t>FT22346GTCFW</t>
  </si>
  <si>
    <t>FT22315P9669</t>
  </si>
  <si>
    <t>FT222843M2Y5</t>
  </si>
  <si>
    <t>FT22255BKXS1</t>
  </si>
  <si>
    <t>FT222235DC7W</t>
  </si>
  <si>
    <t>FT221928P6Z1</t>
  </si>
  <si>
    <t>28/02/2023</t>
  </si>
  <si>
    <t>Outward Faster Payment</t>
  </si>
  <si>
    <t>FT23059ZJSTR</t>
  </si>
  <si>
    <t>Retirement Capital Inc</t>
  </si>
  <si>
    <t>INV 002544</t>
  </si>
  <si>
    <t>27/05/2022</t>
  </si>
  <si>
    <t>28/05/2022</t>
  </si>
  <si>
    <t>Inward Payment</t>
  </si>
  <si>
    <t>FT22147SCKZS</t>
  </si>
  <si>
    <t>PAVANI MUDDANA</t>
  </si>
  <si>
    <t>30/06/2022</t>
  </si>
  <si>
    <t>Credit Interest</t>
  </si>
  <si>
    <t>45113698-20220630</t>
  </si>
  <si>
    <t>29/07/2022</t>
  </si>
  <si>
    <t>45113698-20220731</t>
  </si>
  <si>
    <t>30/09/2022</t>
  </si>
  <si>
    <t>45113698-20220930</t>
  </si>
  <si>
    <t>31/08/2022</t>
  </si>
  <si>
    <t>45113698-20220831</t>
  </si>
  <si>
    <t>31/10/2022</t>
  </si>
  <si>
    <t>45113698-20221031</t>
  </si>
  <si>
    <t>30/11/2022</t>
  </si>
  <si>
    <t>45113698-20221130</t>
  </si>
  <si>
    <t>30/12/2022</t>
  </si>
  <si>
    <t>45113698-20221231</t>
  </si>
  <si>
    <t>31/01/2023</t>
  </si>
  <si>
    <t>45113698-20230131</t>
  </si>
  <si>
    <t>45113698-20230228</t>
  </si>
  <si>
    <t>31/03/2023</t>
  </si>
  <si>
    <t>45113698-20230331</t>
  </si>
  <si>
    <t>23/01/2023</t>
  </si>
  <si>
    <t>FT23023KFGC6</t>
  </si>
  <si>
    <t>SHEFFIELD M CRT</t>
  </si>
  <si>
    <t>SMC RENT DEC22</t>
  </si>
  <si>
    <t>13/01/2023</t>
  </si>
  <si>
    <t>FT230138QK0R</t>
  </si>
  <si>
    <t>SMC RENT</t>
  </si>
  <si>
    <t>FT2303140DYJ</t>
  </si>
  <si>
    <t>14/03/2023</t>
  </si>
  <si>
    <t>FT23073GDRKB</t>
  </si>
  <si>
    <t>23/09/2022</t>
  </si>
  <si>
    <t>BACS Payment Received</t>
  </si>
  <si>
    <t>BACS20220922161152</t>
  </si>
  <si>
    <t>SHEFFIELD M CRT-207689-30500283</t>
  </si>
  <si>
    <t>SHEFFIELD M CRT-207689-30500283 446945-SHEFFIELD M CRT-&amp;--&amp;-SMC RENT 099 BACS CR SMC LIMITED SASS</t>
  </si>
  <si>
    <t>FT22189J0FDB</t>
  </si>
  <si>
    <t>SMC RENT JUNE22</t>
  </si>
  <si>
    <t>13/06/2022</t>
  </si>
  <si>
    <t>FT221647GLV4</t>
  </si>
  <si>
    <t>RSA LTD</t>
  </si>
  <si>
    <t>TRANSFER TO METRO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</si>
</sst>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2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mm/dd"/>
    <numFmt numFmtId="173" formatCode="d/m/yyyy"/>
    <numFmt numFmtId="174" formatCode="mm/dd/yyyy"/>
    <numFmt numFmtId="175" formatCode="m/d/yyyy"/>
  </numFmts>
  <fonts count="17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color theme="1"/>
      <name val="Calibri"/>
      <scheme val="minor"/>
    </font>
    <font>
      <color rgb="FF000000"/>
      <name val="Calibri"/>
    </font>
    <font>
      <b/>
      <color rgb="FF000000"/>
      <name val="Calibri"/>
    </font>
    <font>
      <b/>
      <color theme="1"/>
      <name val="Calibri"/>
    </font>
    <font>
      <color rgb="FFFF0000"/>
      <name val="Calibri"/>
    </font>
    <font>
      <b/>
      <color theme="1"/>
      <name val="Calibri"/>
      <scheme val="minor"/>
    </font>
    <font>
      <color theme="1"/>
      <name val="Arial"/>
    </font>
    <font>
      <sz val="8.0"/>
      <color theme="1"/>
      <name val="&quot;Liberation Sa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5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6" fillId="0" fontId="3" numFmtId="165" xfId="0" applyAlignment="1" applyBorder="1" applyFont="1" applyNumberFormat="1">
      <alignment horizontal="center"/>
    </xf>
    <xf borderId="6" fillId="0" fontId="3" numFmtId="166" xfId="0" applyAlignment="1" applyBorder="1" applyFont="1" applyNumberFormat="1">
      <alignment horizontal="center"/>
    </xf>
    <xf borderId="5" fillId="2" fontId="3" numFmtId="167" xfId="0" applyAlignment="1" applyBorder="1" applyFill="1" applyFont="1" applyNumberFormat="1">
      <alignment horizontal="left"/>
    </xf>
    <xf borderId="6" fillId="0" fontId="3" numFmtId="167" xfId="0" applyAlignment="1" applyBorder="1" applyFont="1" applyNumberFormat="1">
      <alignment horizontal="center" readingOrder="0"/>
    </xf>
    <xf borderId="5" fillId="0" fontId="3" numFmtId="0" xfId="0" applyAlignment="1" applyBorder="1" applyFont="1">
      <alignment vertical="bottom"/>
    </xf>
    <xf borderId="5" fillId="0" fontId="5" numFmtId="165" xfId="0" applyAlignment="1" applyBorder="1" applyFont="1" applyNumberFormat="1">
      <alignment horizontal="center" readingOrder="0"/>
    </xf>
    <xf borderId="6" fillId="0" fontId="3" numFmtId="168" xfId="0" applyAlignment="1" applyBorder="1" applyFont="1" applyNumberFormat="1">
      <alignment horizontal="center"/>
    </xf>
    <xf borderId="5" fillId="0" fontId="3" numFmtId="167" xfId="0" applyAlignment="1" applyBorder="1" applyFont="1" applyNumberFormat="1">
      <alignment horizontal="center"/>
    </xf>
    <xf borderId="6" fillId="0" fontId="3" numFmtId="167" xfId="0" applyAlignment="1" applyBorder="1" applyFont="1" applyNumberFormat="1">
      <alignment horizontal="center"/>
    </xf>
    <xf borderId="0" fillId="0" fontId="6" numFmtId="0" xfId="0" applyFont="1"/>
    <xf borderId="0" fillId="0" fontId="4" numFmtId="0" xfId="0" applyAlignment="1" applyFont="1">
      <alignment horizontal="center"/>
    </xf>
    <xf borderId="5" fillId="0" fontId="3" numFmtId="168" xfId="0" applyAlignment="1" applyBorder="1" applyFont="1" applyNumberFormat="1">
      <alignment horizontal="center"/>
    </xf>
    <xf borderId="5" fillId="0" fontId="3" numFmtId="164" xfId="0" applyAlignment="1" applyBorder="1" applyFont="1" applyNumberFormat="1">
      <alignment horizontal="left"/>
    </xf>
    <xf borderId="7" fillId="0" fontId="3" numFmtId="167" xfId="0" applyAlignment="1" applyBorder="1" applyFont="1" applyNumberFormat="1">
      <alignment horizontal="center"/>
    </xf>
    <xf borderId="8" fillId="0" fontId="4" numFmtId="0" xfId="0" applyAlignment="1" applyBorder="1" applyFont="1">
      <alignment horizontal="center" shrinkToFit="0" wrapText="1"/>
    </xf>
    <xf borderId="9" fillId="0" fontId="4" numFmtId="165" xfId="0" applyAlignment="1" applyBorder="1" applyFont="1" applyNumberFormat="1">
      <alignment horizontal="center"/>
    </xf>
    <xf borderId="10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1" fillId="0" fontId="4" numFmtId="0" xfId="0" applyAlignment="1" applyBorder="1" applyFont="1">
      <alignment horizontal="center" shrinkToFit="0" wrapText="1"/>
    </xf>
    <xf borderId="12" fillId="0" fontId="4" numFmtId="165" xfId="0" applyAlignment="1" applyBorder="1" applyFont="1" applyNumberFormat="1">
      <alignment horizontal="center"/>
    </xf>
    <xf borderId="5" fillId="0" fontId="4" numFmtId="165" xfId="0" applyAlignment="1" applyBorder="1" applyFont="1" applyNumberFormat="1">
      <alignment horizontal="center"/>
    </xf>
    <xf borderId="13" fillId="0" fontId="4" numFmtId="0" xfId="0" applyAlignment="1" applyBorder="1" applyFont="1">
      <alignment horizontal="center"/>
    </xf>
    <xf borderId="5" fillId="0" fontId="7" numFmtId="165" xfId="0" applyAlignment="1" applyBorder="1" applyFont="1" applyNumberFormat="1">
      <alignment horizontal="center"/>
    </xf>
    <xf borderId="14" fillId="0" fontId="7" numFmtId="165" xfId="0" applyAlignment="1" applyBorder="1" applyFont="1" applyNumberFormat="1">
      <alignment horizontal="center"/>
    </xf>
    <xf borderId="15" fillId="0" fontId="4" numFmtId="0" xfId="0" applyAlignment="1" applyBorder="1" applyFont="1">
      <alignment horizontal="center"/>
    </xf>
    <xf borderId="16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8" numFmtId="170" xfId="0" applyFont="1" applyNumberFormat="1"/>
    <xf borderId="0" fillId="0" fontId="3" numFmtId="0" xfId="0" applyFont="1"/>
    <xf borderId="0" fillId="0" fontId="3" numFmtId="170" xfId="0" applyAlignment="1" applyFont="1" applyNumberFormat="1">
      <alignment readingOrder="0"/>
    </xf>
    <xf borderId="0" fillId="0" fontId="3" numFmtId="170" xfId="0" applyFont="1" applyNumberFormat="1"/>
    <xf borderId="0" fillId="0" fontId="9" numFmtId="0" xfId="0" applyAlignment="1" applyFont="1">
      <alignment readingOrder="0"/>
    </xf>
    <xf borderId="0" fillId="0" fontId="3" numFmtId="171" xfId="0" applyFont="1" applyNumberFormat="1"/>
    <xf borderId="0" fillId="2" fontId="3" numFmtId="165" xfId="0" applyAlignment="1" applyFont="1" applyNumberFormat="1">
      <alignment horizontal="center"/>
    </xf>
    <xf borderId="0" fillId="0" fontId="4" numFmtId="165" xfId="0" applyAlignment="1" applyFont="1" applyNumberFormat="1">
      <alignment horizontal="center" readingOrder="0"/>
    </xf>
    <xf borderId="17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8" fillId="0" fontId="3" numFmtId="165" xfId="0" applyAlignment="1" applyBorder="1" applyFont="1" applyNumberFormat="1">
      <alignment horizontal="center"/>
    </xf>
    <xf borderId="0" fillId="0" fontId="10" numFmtId="0" xfId="0" applyAlignment="1" applyFont="1">
      <alignment readingOrder="0"/>
    </xf>
    <xf borderId="0" fillId="0" fontId="11" numFmtId="0" xfId="0" applyAlignment="1" applyFont="1">
      <alignment readingOrder="0"/>
    </xf>
    <xf borderId="0" fillId="0" fontId="6" numFmtId="169" xfId="0" applyFont="1" applyNumberFormat="1"/>
    <xf borderId="0" fillId="0" fontId="12" numFmtId="0" xfId="0" applyFont="1"/>
    <xf borderId="0" fillId="0" fontId="12" numFmtId="169" xfId="0" applyFont="1" applyNumberFormat="1"/>
    <xf borderId="0" fillId="0" fontId="6" numFmtId="172" xfId="0" applyFont="1" applyNumberFormat="1"/>
    <xf borderId="0" fillId="0" fontId="6" numFmtId="0" xfId="0" applyAlignment="1" applyFont="1">
      <alignment readingOrder="0"/>
    </xf>
    <xf borderId="0" fillId="0" fontId="13" numFmtId="0" xfId="0" applyFont="1"/>
    <xf borderId="0" fillId="0" fontId="12" numFmtId="0" xfId="0" applyAlignment="1" applyFont="1">
      <alignment readingOrder="0"/>
    </xf>
    <xf borderId="0" fillId="0" fontId="6" numFmtId="172" xfId="0" applyAlignment="1" applyFont="1" applyNumberFormat="1">
      <alignment readingOrder="0"/>
    </xf>
    <xf borderId="0" fillId="0" fontId="14" numFmtId="0" xfId="0" applyFont="1"/>
    <xf borderId="0" fillId="0" fontId="9" numFmtId="165" xfId="0" applyAlignment="1" applyFont="1" applyNumberFormat="1">
      <alignment readingOrder="0"/>
    </xf>
    <xf borderId="0" fillId="0" fontId="9" numFmtId="0" xfId="0" applyFont="1"/>
    <xf borderId="0" fillId="0" fontId="5" numFmtId="173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4" xfId="0" applyAlignment="1" applyFont="1" applyNumberFormat="1">
      <alignment horizontal="right" vertical="bottom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horizontal="center" vertical="bottom"/>
    </xf>
    <xf borderId="0" fillId="0" fontId="5" numFmtId="168" xfId="0" applyAlignment="1" applyFont="1" applyNumberFormat="1">
      <alignment horizontal="right" vertical="bottom"/>
    </xf>
    <xf borderId="0" fillId="0" fontId="15" numFmtId="168" xfId="0" applyAlignment="1" applyFont="1" applyNumberFormat="1">
      <alignment horizontal="right" vertical="bottom"/>
    </xf>
    <xf borderId="0" fillId="0" fontId="15" numFmtId="0" xfId="0" applyAlignment="1" applyFont="1">
      <alignment vertical="bottom"/>
    </xf>
    <xf borderId="0" fillId="0" fontId="15" numFmtId="4" xfId="0" applyAlignment="1" applyFont="1" applyNumberFormat="1">
      <alignment horizontal="right" vertical="bottom"/>
    </xf>
    <xf borderId="0" fillId="0" fontId="15" numFmtId="0" xfId="0" applyAlignment="1" applyFont="1">
      <alignment horizontal="right" vertical="bottom"/>
    </xf>
    <xf borderId="0" fillId="2" fontId="15" numFmtId="0" xfId="0" applyAlignment="1" applyFont="1">
      <alignment vertical="bottom"/>
    </xf>
    <xf borderId="0" fillId="2" fontId="15" numFmtId="4" xfId="0" applyAlignment="1" applyFont="1" applyNumberFormat="1">
      <alignment horizontal="right" vertical="bottom"/>
    </xf>
    <xf borderId="0" fillId="0" fontId="15" numFmtId="0" xfId="0" applyAlignment="1" applyFont="1">
      <alignment horizontal="center" vertical="bottom"/>
    </xf>
    <xf borderId="0" fillId="0" fontId="16" numFmtId="168" xfId="0" applyAlignment="1" applyFont="1" applyNumberFormat="1">
      <alignment vertical="bottom"/>
    </xf>
    <xf borderId="0" fillId="0" fontId="16" numFmtId="0" xfId="0" applyAlignment="1" applyFont="1">
      <alignment vertical="bottom"/>
    </xf>
    <xf borderId="0" fillId="0" fontId="16" numFmtId="4" xfId="0" applyAlignment="1" applyFont="1" applyNumberFormat="1">
      <alignment vertical="bottom"/>
    </xf>
    <xf borderId="0" fillId="0" fontId="16" numFmtId="0" xfId="0" applyAlignment="1" applyFont="1">
      <alignment horizontal="right" vertical="bottom"/>
    </xf>
    <xf borderId="0" fillId="0" fontId="5" numFmtId="0" xfId="0" applyAlignment="1" applyFont="1">
      <alignment vertical="bottom"/>
    </xf>
    <xf borderId="0" fillId="0" fontId="16" numFmtId="0" xfId="0" applyAlignment="1" applyFont="1">
      <alignment vertical="bottom"/>
    </xf>
    <xf borderId="0" fillId="0" fontId="16" numFmtId="0" xfId="0" applyAlignment="1" applyFont="1">
      <alignment horizontal="right" vertical="bottom"/>
    </xf>
    <xf borderId="0" fillId="0" fontId="9" numFmtId="174" xfId="0" applyAlignment="1" applyFont="1" applyNumberFormat="1">
      <alignment readingOrder="0"/>
    </xf>
    <xf borderId="0" fillId="0" fontId="9" numFmtId="175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16.0"/>
    <col customWidth="1" min="3" max="3" width="17.57"/>
    <col customWidth="1" min="4" max="4" width="10.86"/>
    <col customWidth="1" min="5" max="5" width="13.71"/>
    <col customWidth="1" min="6" max="6" width="15.86"/>
    <col customWidth="1" min="7" max="7" width="9.14"/>
    <col customWidth="1" min="8" max="8" width="12.71"/>
    <col customWidth="1" min="9" max="9" width="10.71"/>
    <col customWidth="1" min="10" max="10" width="9.14"/>
    <col customWidth="1" min="11" max="11" width="12.0"/>
  </cols>
  <sheetData>
    <row r="1">
      <c r="A1" s="1" t="s">
        <v>0</v>
      </c>
      <c r="B1" s="2">
        <v>45022.0</v>
      </c>
      <c r="C1" s="3" t="s">
        <v>1</v>
      </c>
      <c r="D1" s="4" t="s">
        <v>2</v>
      </c>
      <c r="E1" s="5" t="s">
        <v>3</v>
      </c>
      <c r="F1" s="5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</row>
    <row r="2">
      <c r="A2" s="7" t="s">
        <v>10</v>
      </c>
      <c r="B2" s="8" t="s">
        <v>11</v>
      </c>
      <c r="C2" s="9" t="s">
        <v>12</v>
      </c>
      <c r="D2" s="10"/>
      <c r="E2" s="11">
        <v>111470.67</v>
      </c>
      <c r="F2" s="10">
        <v>89310.61</v>
      </c>
      <c r="G2" s="12"/>
      <c r="H2" s="13"/>
      <c r="I2" s="14"/>
      <c r="J2" s="13"/>
      <c r="K2" s="15">
        <v>308.87</v>
      </c>
    </row>
    <row r="3">
      <c r="A3" s="7" t="s">
        <v>13</v>
      </c>
      <c r="B3" s="8" t="s">
        <v>14</v>
      </c>
      <c r="C3" s="16" t="s">
        <v>15</v>
      </c>
      <c r="D3" s="10"/>
      <c r="E3" s="17">
        <v>27227.83</v>
      </c>
      <c r="F3" s="10">
        <v>27804.57</v>
      </c>
      <c r="G3" s="12"/>
      <c r="H3" s="18"/>
      <c r="I3" s="19"/>
      <c r="J3" s="20"/>
      <c r="K3" s="20"/>
    </row>
    <row r="4">
      <c r="A4" s="7" t="s">
        <v>16</v>
      </c>
      <c r="B4" s="8"/>
      <c r="C4" s="16" t="s">
        <v>17</v>
      </c>
      <c r="D4" s="10" t="s">
        <v>18</v>
      </c>
      <c r="E4" s="10">
        <v>440000.0</v>
      </c>
      <c r="F4" s="10">
        <v>440000.0</v>
      </c>
      <c r="G4" s="12"/>
      <c r="H4" s="18"/>
      <c r="I4" s="19"/>
      <c r="J4" s="20"/>
      <c r="K4" s="20">
        <f>E29</f>
        <v>36200</v>
      </c>
    </row>
    <row r="5">
      <c r="A5" s="7" t="s">
        <v>19</v>
      </c>
      <c r="B5" s="8"/>
      <c r="C5" s="9"/>
      <c r="D5" s="10"/>
      <c r="E5" s="10"/>
      <c r="F5" s="10"/>
      <c r="G5" s="12"/>
      <c r="H5" s="18"/>
      <c r="I5" s="19"/>
      <c r="J5" s="20"/>
      <c r="K5" s="20"/>
    </row>
    <row r="6">
      <c r="A6" s="7"/>
      <c r="B6" s="21"/>
      <c r="C6" s="9"/>
      <c r="D6" s="10"/>
      <c r="E6" s="10"/>
      <c r="F6" s="10"/>
      <c r="G6" s="12"/>
      <c r="H6" s="18"/>
      <c r="I6" s="19"/>
      <c r="J6" s="20"/>
      <c r="K6" s="20"/>
    </row>
    <row r="7">
      <c r="A7" s="7"/>
      <c r="B7" s="22"/>
      <c r="C7" s="9"/>
      <c r="D7" s="12"/>
      <c r="E7" s="12"/>
      <c r="F7" s="12"/>
      <c r="G7" s="12"/>
      <c r="H7" s="23"/>
      <c r="I7" s="19"/>
      <c r="J7" s="19"/>
      <c r="K7" s="20"/>
    </row>
    <row r="8">
      <c r="A8" s="7"/>
      <c r="B8" s="8"/>
      <c r="C8" s="9"/>
      <c r="D8" s="12"/>
      <c r="E8" s="12"/>
      <c r="F8" s="12"/>
      <c r="G8" s="12"/>
      <c r="H8" s="23"/>
      <c r="I8" s="19"/>
      <c r="J8" s="19"/>
      <c r="K8" s="20"/>
    </row>
    <row r="9">
      <c r="A9" s="7"/>
      <c r="B9" s="8"/>
      <c r="C9" s="24"/>
      <c r="D9" s="12"/>
      <c r="E9" s="12"/>
      <c r="F9" s="12"/>
      <c r="G9" s="12"/>
      <c r="H9" s="25"/>
      <c r="I9" s="25"/>
      <c r="J9" s="25"/>
      <c r="K9" s="25"/>
    </row>
    <row r="10">
      <c r="A10" s="7" t="s">
        <v>20</v>
      </c>
      <c r="B10" s="8"/>
      <c r="C10" s="26" t="s">
        <v>21</v>
      </c>
      <c r="D10" s="27"/>
      <c r="E10" s="28">
        <f t="shared" ref="E10:F10" si="1">E4</f>
        <v>440000</v>
      </c>
      <c r="F10" s="28">
        <f t="shared" si="1"/>
        <v>440000</v>
      </c>
      <c r="G10" s="28" t="str">
        <f t="shared" ref="G10:G11" si="3">G7</f>
        <v/>
      </c>
      <c r="H10" s="28"/>
      <c r="I10" s="28" t="str">
        <f t="shared" ref="I10:I11" si="4">I7</f>
        <v/>
      </c>
      <c r="J10" s="28"/>
      <c r="K10" s="28" t="str">
        <f t="shared" ref="K10:K11" si="5">K7</f>
        <v/>
      </c>
    </row>
    <row r="11">
      <c r="A11" s="7" t="s">
        <v>20</v>
      </c>
      <c r="B11" s="29"/>
      <c r="C11" s="30" t="s">
        <v>22</v>
      </c>
      <c r="D11" s="31"/>
      <c r="E11" s="32" t="str">
        <f t="shared" ref="E11:F11" si="2">E5</f>
        <v/>
      </c>
      <c r="F11" s="32" t="str">
        <f t="shared" si="2"/>
        <v/>
      </c>
      <c r="G11" s="32" t="str">
        <f t="shared" si="3"/>
        <v/>
      </c>
      <c r="H11" s="32"/>
      <c r="I11" s="32" t="str">
        <f t="shared" si="4"/>
        <v/>
      </c>
      <c r="J11" s="32"/>
      <c r="K11" s="32" t="str">
        <f t="shared" si="5"/>
        <v/>
      </c>
    </row>
    <row r="12">
      <c r="A12" s="7" t="s">
        <v>23</v>
      </c>
      <c r="B12" s="29"/>
      <c r="C12" s="33" t="s">
        <v>24</v>
      </c>
      <c r="D12" s="34" t="str">
        <f>D2</f>
        <v/>
      </c>
      <c r="E12" s="34">
        <f t="shared" ref="E12:F12" si="6">sum(E2:E3)</f>
        <v>138698.5</v>
      </c>
      <c r="F12" s="34">
        <f t="shared" si="6"/>
        <v>117115.18</v>
      </c>
      <c r="G12" s="35" t="str">
        <f>G2</f>
        <v/>
      </c>
      <c r="H12" s="35"/>
      <c r="I12" s="35" t="str">
        <f>I2</f>
        <v/>
      </c>
      <c r="J12" s="35"/>
      <c r="K12" s="35">
        <f>K2</f>
        <v>308.87</v>
      </c>
    </row>
    <row r="13">
      <c r="A13" s="7" t="s">
        <v>25</v>
      </c>
      <c r="B13" s="8"/>
      <c r="C13" s="36" t="s">
        <v>26</v>
      </c>
      <c r="D13" s="37">
        <f t="shared" ref="D13:G13" si="7">SUM(D10:D12)</f>
        <v>0</v>
      </c>
      <c r="E13" s="37">
        <f t="shared" si="7"/>
        <v>578698.5</v>
      </c>
      <c r="F13" s="37">
        <f t="shared" si="7"/>
        <v>557115.18</v>
      </c>
      <c r="G13" s="37">
        <f t="shared" si="7"/>
        <v>0</v>
      </c>
      <c r="H13" s="37"/>
      <c r="I13" s="37">
        <f>SUM(I10:I12)</f>
        <v>0</v>
      </c>
      <c r="J13" s="37"/>
      <c r="K13" s="37">
        <f>SUM(K10:K11)</f>
        <v>0</v>
      </c>
    </row>
    <row r="14">
      <c r="A14" s="7" t="s">
        <v>27</v>
      </c>
      <c r="B14" s="38"/>
      <c r="J14" s="39"/>
    </row>
    <row r="15">
      <c r="A15" s="7" t="s">
        <v>28</v>
      </c>
      <c r="B15" s="40"/>
      <c r="C15" s="41"/>
      <c r="D15" s="42" t="s">
        <v>29</v>
      </c>
      <c r="E15" s="42" t="s">
        <v>30</v>
      </c>
      <c r="F15" s="43" t="s">
        <v>31</v>
      </c>
      <c r="G15" s="44"/>
      <c r="H15" s="43"/>
      <c r="I15" s="43"/>
      <c r="J15" s="39"/>
    </row>
    <row r="16">
      <c r="A16" s="45" t="s">
        <v>32</v>
      </c>
      <c r="B16" s="40">
        <v>0.0</v>
      </c>
      <c r="C16" s="21" t="s">
        <v>33</v>
      </c>
      <c r="D16" s="46">
        <v>-1069.2</v>
      </c>
      <c r="E16" s="47"/>
      <c r="F16" s="48">
        <v>-1146.28</v>
      </c>
      <c r="G16" s="44"/>
      <c r="H16" s="47"/>
      <c r="I16" s="47"/>
      <c r="J16" s="39"/>
    </row>
    <row r="17">
      <c r="A17" s="45" t="s">
        <v>34</v>
      </c>
      <c r="B17" s="40">
        <v>0.0</v>
      </c>
      <c r="C17" s="21" t="s">
        <v>35</v>
      </c>
      <c r="D17" s="46">
        <v>-102.0</v>
      </c>
      <c r="E17" s="48">
        <v>3000.0</v>
      </c>
      <c r="F17" s="48">
        <v>-1146.28</v>
      </c>
      <c r="G17" s="47"/>
      <c r="H17" s="47">
        <f>F5-E5</f>
        <v>0</v>
      </c>
      <c r="I17" s="47"/>
    </row>
    <row r="18">
      <c r="A18" s="45" t="s">
        <v>36</v>
      </c>
      <c r="B18" s="40">
        <v>0.0</v>
      </c>
      <c r="C18" s="21" t="s">
        <v>37</v>
      </c>
      <c r="D18" s="47"/>
      <c r="E18" s="48">
        <v>3000.0</v>
      </c>
      <c r="F18" s="48">
        <v>-1146.28</v>
      </c>
      <c r="G18" s="47"/>
      <c r="H18" s="47"/>
      <c r="I18" s="47"/>
    </row>
    <row r="19">
      <c r="A19" s="45" t="s">
        <v>38</v>
      </c>
      <c r="B19" s="40">
        <v>0.0</v>
      </c>
      <c r="C19" s="21" t="s">
        <v>39</v>
      </c>
      <c r="E19" s="48">
        <v>3050.0</v>
      </c>
      <c r="F19" s="48">
        <v>-1146.28</v>
      </c>
      <c r="G19" s="47"/>
      <c r="H19" s="47"/>
      <c r="I19" s="47"/>
    </row>
    <row r="20">
      <c r="A20" s="45" t="s">
        <v>40</v>
      </c>
      <c r="B20" s="40">
        <v>0.0</v>
      </c>
      <c r="C20" s="21" t="s">
        <v>41</v>
      </c>
      <c r="D20" s="47"/>
      <c r="E20" s="48">
        <v>9050.0</v>
      </c>
      <c r="F20" s="48">
        <v>-1146.28</v>
      </c>
      <c r="G20" s="47"/>
      <c r="H20" s="47"/>
      <c r="I20" s="47"/>
    </row>
    <row r="21" ht="15.75" customHeight="1">
      <c r="A21" s="45" t="s">
        <v>42</v>
      </c>
      <c r="B21" s="40">
        <v>0.0</v>
      </c>
      <c r="C21" s="21" t="s">
        <v>43</v>
      </c>
      <c r="D21" s="49"/>
      <c r="E21" s="48">
        <v>9050.0</v>
      </c>
      <c r="F21" s="48">
        <v>-1146.28</v>
      </c>
      <c r="G21" s="47"/>
      <c r="H21" s="47"/>
    </row>
    <row r="22" ht="15.75" customHeight="1">
      <c r="A22" s="45" t="s">
        <v>44</v>
      </c>
      <c r="B22" s="40">
        <v>0.0</v>
      </c>
      <c r="C22" s="21" t="s">
        <v>45</v>
      </c>
      <c r="D22" s="47"/>
      <c r="E22" s="48">
        <v>9050.0</v>
      </c>
      <c r="F22" s="48">
        <v>-1146.28</v>
      </c>
      <c r="G22" s="47"/>
      <c r="H22" s="47"/>
      <c r="I22" s="47"/>
    </row>
    <row r="23" ht="15.75" customHeight="1">
      <c r="A23" s="7" t="s">
        <v>46</v>
      </c>
      <c r="B23" s="40"/>
      <c r="C23" s="21" t="s">
        <v>47</v>
      </c>
      <c r="D23" s="47"/>
      <c r="E23" s="47"/>
      <c r="F23" s="48">
        <v>-1146.28</v>
      </c>
      <c r="G23" s="47"/>
      <c r="H23" s="47"/>
      <c r="I23" s="47"/>
    </row>
    <row r="24" ht="15.75" customHeight="1">
      <c r="A24" s="45" t="s">
        <v>48</v>
      </c>
      <c r="B24" s="40">
        <v>0.0</v>
      </c>
      <c r="C24" s="21" t="s">
        <v>49</v>
      </c>
      <c r="D24" s="47"/>
      <c r="E24" s="47"/>
      <c r="F24" s="48">
        <v>-1146.28</v>
      </c>
      <c r="G24" s="47"/>
      <c r="H24" s="47"/>
      <c r="I24" s="47"/>
    </row>
    <row r="25" ht="15.75" customHeight="1">
      <c r="A25" s="45" t="s">
        <v>50</v>
      </c>
      <c r="B25" s="50">
        <v>0.0</v>
      </c>
      <c r="C25" s="21" t="s">
        <v>51</v>
      </c>
      <c r="D25" s="47"/>
      <c r="E25" s="47"/>
      <c r="F25" s="48">
        <v>-1146.28</v>
      </c>
      <c r="G25" s="47"/>
      <c r="H25" s="47"/>
      <c r="I25" s="47"/>
    </row>
    <row r="26" ht="15.75" customHeight="1">
      <c r="A26" s="45" t="s">
        <v>52</v>
      </c>
      <c r="B26" s="40">
        <v>0.0</v>
      </c>
      <c r="C26" s="21" t="s">
        <v>53</v>
      </c>
      <c r="D26" s="47"/>
      <c r="E26" s="47"/>
      <c r="F26" s="48">
        <v>-1146.28</v>
      </c>
      <c r="G26" s="47"/>
      <c r="H26" s="47"/>
      <c r="I26" s="47"/>
    </row>
    <row r="27" ht="15.75" customHeight="1">
      <c r="A27" s="45" t="s">
        <v>54</v>
      </c>
      <c r="B27" s="40">
        <v>0.0</v>
      </c>
      <c r="C27" s="21" t="s">
        <v>55</v>
      </c>
      <c r="D27" s="47"/>
      <c r="E27" s="47"/>
      <c r="F27" s="46">
        <v>-1146.28</v>
      </c>
      <c r="G27" s="47"/>
      <c r="H27" s="47"/>
      <c r="I27" s="47"/>
    </row>
    <row r="28" ht="15.75" customHeight="1">
      <c r="A28" s="45" t="s">
        <v>56</v>
      </c>
      <c r="B28" s="51">
        <v>13755.36</v>
      </c>
      <c r="C28" s="21" t="s">
        <v>33</v>
      </c>
      <c r="D28" s="47"/>
      <c r="E28" s="47"/>
      <c r="F28" s="47"/>
      <c r="G28" s="47"/>
      <c r="H28" s="47"/>
      <c r="I28" s="47"/>
    </row>
    <row r="29" ht="15.75" customHeight="1">
      <c r="A29" s="45" t="s">
        <v>57</v>
      </c>
      <c r="B29" s="52">
        <f>D29+G29</f>
        <v>1171.2</v>
      </c>
      <c r="D29" s="53">
        <f>-SUM(D16:D28)</f>
        <v>1171.2</v>
      </c>
      <c r="E29" s="53">
        <f>sum(E16:E28)</f>
        <v>36200</v>
      </c>
      <c r="F29" s="53">
        <f>-sum(F16:F28)</f>
        <v>13755.36</v>
      </c>
      <c r="G29" s="53"/>
      <c r="H29" s="53"/>
      <c r="I29" s="53"/>
    </row>
    <row r="30" ht="15.75" customHeight="1">
      <c r="A30" s="21" t="s">
        <v>58</v>
      </c>
      <c r="B30" s="40">
        <f>SUM(B16:B29)</f>
        <v>14926.56</v>
      </c>
    </row>
    <row r="31" ht="15.75" customHeight="1">
      <c r="A31" s="21" t="s">
        <v>59</v>
      </c>
      <c r="B31" s="54">
        <f>E13</f>
        <v>578698.5</v>
      </c>
      <c r="G31" s="21" t="s">
        <v>60</v>
      </c>
      <c r="H31" s="21" t="s">
        <v>61</v>
      </c>
      <c r="I31" s="21" t="s">
        <v>62</v>
      </c>
    </row>
    <row r="32" ht="15.75" customHeight="1">
      <c r="C32" s="9" t="s">
        <v>63</v>
      </c>
      <c r="D32" s="10"/>
      <c r="E32" s="11">
        <v>-57011.89</v>
      </c>
      <c r="F32" s="10">
        <v>-66650.63</v>
      </c>
      <c r="G32" s="55">
        <v>9638.74</v>
      </c>
      <c r="H32" s="55">
        <v>4116.33</v>
      </c>
      <c r="I32" s="56">
        <f>G32+H32</f>
        <v>13755.07</v>
      </c>
    </row>
    <row r="33" ht="15.75" customHeight="1"/>
    <row r="34" ht="15.75" customHeight="1"/>
    <row r="35" ht="15.75" customHeight="1">
      <c r="B35" s="57"/>
    </row>
    <row r="36" ht="15.75" customHeight="1">
      <c r="B36" s="57"/>
    </row>
    <row r="37" ht="15.75" customHeight="1">
      <c r="B37" s="57"/>
    </row>
    <row r="38" ht="15.75" customHeight="1"/>
    <row r="39" ht="15.75" customHeight="1">
      <c r="B39" s="57"/>
    </row>
    <row r="40" ht="15.75" customHeight="1">
      <c r="A40" s="58"/>
      <c r="B40" s="59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60">
        <v>44655.0</v>
      </c>
      <c r="B1" s="58">
        <v>8.5</v>
      </c>
      <c r="D1" s="21" t="s">
        <v>64</v>
      </c>
      <c r="F1" s="21" t="s">
        <v>61</v>
      </c>
    </row>
    <row r="2">
      <c r="A2" s="60">
        <v>44565.0</v>
      </c>
      <c r="C2" s="21"/>
      <c r="D2" s="21" t="s">
        <v>65</v>
      </c>
    </row>
    <row r="3">
      <c r="A3" s="21" t="s">
        <v>66</v>
      </c>
      <c r="B3" s="58">
        <v>1146.28</v>
      </c>
      <c r="D3" s="21" t="s">
        <v>67</v>
      </c>
      <c r="F3" s="61">
        <v>297.19</v>
      </c>
    </row>
    <row r="4">
      <c r="A4" s="60">
        <v>44745.0</v>
      </c>
      <c r="B4" s="58">
        <v>8.5</v>
      </c>
      <c r="D4" s="21" t="s">
        <v>64</v>
      </c>
    </row>
    <row r="5">
      <c r="A5" s="60">
        <v>44564.0</v>
      </c>
      <c r="C5" s="62">
        <v>1146.28</v>
      </c>
      <c r="D5" s="21" t="s">
        <v>65</v>
      </c>
    </row>
    <row r="6">
      <c r="A6" s="21" t="s">
        <v>68</v>
      </c>
      <c r="B6" s="58">
        <v>1146.28</v>
      </c>
      <c r="D6" s="21" t="s">
        <v>67</v>
      </c>
      <c r="F6" s="61">
        <v>289.96</v>
      </c>
    </row>
    <row r="7">
      <c r="A7" s="60">
        <v>44653.0</v>
      </c>
      <c r="B7" s="58">
        <v>8.5</v>
      </c>
      <c r="D7" s="21" t="s">
        <v>64</v>
      </c>
    </row>
    <row r="8">
      <c r="A8" s="60">
        <v>44563.0</v>
      </c>
      <c r="C8" s="62">
        <v>1146.28</v>
      </c>
      <c r="D8" s="21" t="s">
        <v>65</v>
      </c>
    </row>
    <row r="9">
      <c r="A9" s="21" t="s">
        <v>69</v>
      </c>
      <c r="B9" s="58">
        <v>1146.28</v>
      </c>
      <c r="D9" s="21" t="s">
        <v>67</v>
      </c>
      <c r="F9" s="61">
        <v>304.27</v>
      </c>
    </row>
    <row r="10">
      <c r="A10" s="60">
        <v>44713.0</v>
      </c>
      <c r="B10" s="58">
        <v>8.5</v>
      </c>
      <c r="D10" s="21" t="s">
        <v>64</v>
      </c>
    </row>
    <row r="11">
      <c r="A11" s="60">
        <v>44652.0</v>
      </c>
      <c r="C11" s="62">
        <v>1146.28</v>
      </c>
      <c r="D11" s="21" t="s">
        <v>65</v>
      </c>
    </row>
    <row r="12">
      <c r="A12" s="21" t="s">
        <v>70</v>
      </c>
      <c r="B12" s="21"/>
      <c r="D12" s="21" t="s">
        <v>67</v>
      </c>
      <c r="F12" s="61">
        <v>303.31</v>
      </c>
    </row>
    <row r="13">
      <c r="A13" s="60">
        <v>44724.0</v>
      </c>
      <c r="B13" s="58">
        <v>8.5</v>
      </c>
      <c r="D13" s="21" t="s">
        <v>64</v>
      </c>
    </row>
    <row r="14">
      <c r="A14" s="60">
        <v>44573.0</v>
      </c>
      <c r="C14" s="21"/>
      <c r="D14" s="21" t="s">
        <v>65</v>
      </c>
    </row>
    <row r="15">
      <c r="A15" s="21" t="s">
        <v>71</v>
      </c>
      <c r="B15" s="58">
        <v>1146.28</v>
      </c>
      <c r="D15" s="21" t="s">
        <v>67</v>
      </c>
      <c r="F15" s="61">
        <v>321.05</v>
      </c>
    </row>
    <row r="16">
      <c r="A16" s="60">
        <v>44662.0</v>
      </c>
      <c r="B16" s="58">
        <v>8.5</v>
      </c>
      <c r="D16" s="21" t="s">
        <v>64</v>
      </c>
      <c r="F16" s="48">
        <v>331.42</v>
      </c>
    </row>
    <row r="17">
      <c r="A17" s="60">
        <v>44572.0</v>
      </c>
      <c r="C17" s="62">
        <v>1146.28</v>
      </c>
      <c r="D17" s="21" t="s">
        <v>65</v>
      </c>
    </row>
    <row r="18">
      <c r="A18" s="21" t="s">
        <v>72</v>
      </c>
      <c r="B18" s="58">
        <v>1146.28</v>
      </c>
      <c r="D18" s="21" t="s">
        <v>67</v>
      </c>
      <c r="F18" s="61">
        <v>338.82</v>
      </c>
    </row>
    <row r="19">
      <c r="A19" s="60">
        <v>44661.0</v>
      </c>
      <c r="B19" s="63">
        <v>8.5</v>
      </c>
      <c r="D19" s="21" t="s">
        <v>64</v>
      </c>
    </row>
    <row r="20">
      <c r="A20" s="60">
        <v>44571.0</v>
      </c>
      <c r="C20" s="62">
        <v>1146.28</v>
      </c>
      <c r="D20" s="21" t="s">
        <v>65</v>
      </c>
    </row>
    <row r="21">
      <c r="A21" s="21" t="s">
        <v>73</v>
      </c>
      <c r="B21" s="58">
        <v>1146.28</v>
      </c>
      <c r="D21" s="21" t="s">
        <v>67</v>
      </c>
      <c r="F21" s="61">
        <v>367.2</v>
      </c>
    </row>
    <row r="22">
      <c r="A22" s="64">
        <v>45452.0</v>
      </c>
      <c r="B22" s="63">
        <v>8.5</v>
      </c>
      <c r="D22" s="21" t="s">
        <v>64</v>
      </c>
    </row>
    <row r="23">
      <c r="A23" s="60">
        <v>44570.0</v>
      </c>
      <c r="C23" s="62">
        <v>1146.28</v>
      </c>
      <c r="D23" s="21" t="s">
        <v>65</v>
      </c>
      <c r="G23" s="48">
        <v>0.02</v>
      </c>
    </row>
    <row r="24">
      <c r="A24" s="21" t="s">
        <v>74</v>
      </c>
      <c r="B24" s="58">
        <v>1146.28</v>
      </c>
      <c r="D24" s="21" t="s">
        <v>67</v>
      </c>
      <c r="F24" s="61">
        <v>372.54</v>
      </c>
      <c r="G24" s="48">
        <v>0.06</v>
      </c>
    </row>
    <row r="25">
      <c r="A25" s="60">
        <v>44659.0</v>
      </c>
      <c r="B25" s="63">
        <v>8.5</v>
      </c>
      <c r="D25" s="21" t="s">
        <v>64</v>
      </c>
      <c r="G25" s="48">
        <v>0.17</v>
      </c>
    </row>
    <row r="26">
      <c r="A26" s="64">
        <v>44873.0</v>
      </c>
      <c r="C26" s="62">
        <v>1146.28</v>
      </c>
      <c r="D26" s="21" t="s">
        <v>65</v>
      </c>
      <c r="G26" s="48">
        <v>0.72</v>
      </c>
    </row>
    <row r="27">
      <c r="A27" s="61" t="s">
        <v>75</v>
      </c>
      <c r="B27" s="58">
        <v>1146.28</v>
      </c>
      <c r="D27" s="21" t="s">
        <v>67</v>
      </c>
      <c r="F27" s="61">
        <v>402.18</v>
      </c>
    </row>
    <row r="28">
      <c r="A28" s="64">
        <v>44658.0</v>
      </c>
      <c r="B28" s="63">
        <v>8.5</v>
      </c>
      <c r="D28" s="21" t="s">
        <v>64</v>
      </c>
    </row>
    <row r="29">
      <c r="A29" s="64">
        <v>44872.0</v>
      </c>
      <c r="C29" s="62">
        <v>1146.28</v>
      </c>
      <c r="D29" s="21" t="s">
        <v>65</v>
      </c>
    </row>
    <row r="30">
      <c r="A30" s="61" t="s">
        <v>76</v>
      </c>
      <c r="B30" s="58">
        <v>1146.28</v>
      </c>
      <c r="C30" s="65"/>
      <c r="D30" s="21" t="s">
        <v>67</v>
      </c>
      <c r="F30" s="61">
        <v>410.1</v>
      </c>
    </row>
    <row r="31">
      <c r="A31" s="64">
        <v>44779.0</v>
      </c>
      <c r="B31" s="63">
        <v>8.5</v>
      </c>
      <c r="C31" s="65"/>
      <c r="D31" s="21" t="s">
        <v>64</v>
      </c>
    </row>
    <row r="32">
      <c r="A32" s="60">
        <v>44567.0</v>
      </c>
      <c r="B32" s="65"/>
      <c r="C32" s="58">
        <v>1482.05</v>
      </c>
      <c r="D32" s="21" t="s">
        <v>65</v>
      </c>
    </row>
    <row r="33">
      <c r="A33" s="21" t="s">
        <v>77</v>
      </c>
      <c r="B33" s="58">
        <v>1146.28</v>
      </c>
      <c r="C33" s="65"/>
      <c r="D33" s="21" t="s">
        <v>67</v>
      </c>
      <c r="F33" s="61">
        <v>377.29</v>
      </c>
    </row>
    <row r="34">
      <c r="A34" s="64">
        <v>44839.0</v>
      </c>
      <c r="B34" s="63">
        <v>8.5</v>
      </c>
      <c r="C34" s="65"/>
      <c r="D34" s="21" t="s">
        <v>64</v>
      </c>
    </row>
    <row r="35">
      <c r="A35" s="64">
        <v>44625.0</v>
      </c>
      <c r="B35" s="65"/>
      <c r="C35" s="58">
        <v>1482.05</v>
      </c>
      <c r="D35" s="21" t="s">
        <v>65</v>
      </c>
    </row>
    <row r="36">
      <c r="A36" s="21" t="s">
        <v>78</v>
      </c>
      <c r="B36" s="58">
        <v>1146.28</v>
      </c>
      <c r="C36" s="65"/>
      <c r="D36" s="21" t="s">
        <v>67</v>
      </c>
      <c r="F36" s="21"/>
    </row>
    <row r="37">
      <c r="A37" s="60"/>
      <c r="B37" s="21"/>
      <c r="D37" s="21"/>
    </row>
    <row r="39">
      <c r="B39" s="21">
        <f>B1+B4+B7+B10+B13+B16+B19+B22+B25+B28+B31+B34+B37</f>
        <v>102</v>
      </c>
    </row>
    <row r="40">
      <c r="B40" s="21">
        <f t="shared" ref="B40:C40" si="1">SUM(B1:B37)</f>
        <v>12711.08</v>
      </c>
      <c r="C40" s="21">
        <f t="shared" si="1"/>
        <v>12134.34</v>
      </c>
      <c r="F40" s="21">
        <f>sum(F1:F37)+1</f>
        <v>4116.33</v>
      </c>
    </row>
    <row r="41">
      <c r="B41" s="21">
        <f>B40-B39</f>
        <v>12609.08</v>
      </c>
    </row>
    <row r="42">
      <c r="B42" s="58"/>
      <c r="F42" s="48" t="s">
        <v>79</v>
      </c>
      <c r="G42" s="48" t="s">
        <v>80</v>
      </c>
    </row>
    <row r="43">
      <c r="F43" s="66">
        <v>66650.63</v>
      </c>
      <c r="G43" s="66">
        <v>57011.89</v>
      </c>
    </row>
    <row r="44">
      <c r="C44" s="62">
        <v>1146.28</v>
      </c>
      <c r="D44" s="67">
        <f>C44*12</f>
        <v>13755.36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8.86"/>
  </cols>
  <sheetData>
    <row r="1">
      <c r="A1" s="68">
        <v>44291.0</v>
      </c>
      <c r="B1" s="68">
        <v>44656.0</v>
      </c>
      <c r="C1" s="69" t="s">
        <v>81</v>
      </c>
      <c r="D1" s="69" t="s">
        <v>82</v>
      </c>
      <c r="E1" s="69" t="s">
        <v>83</v>
      </c>
      <c r="F1" s="70">
        <v>71885.21</v>
      </c>
      <c r="G1" s="68">
        <v>44320.0</v>
      </c>
      <c r="H1" s="68">
        <v>44321.0</v>
      </c>
      <c r="I1" s="69" t="s">
        <v>84</v>
      </c>
      <c r="J1" s="71">
        <v>5.05197648E8</v>
      </c>
      <c r="K1" s="69" t="s">
        <v>85</v>
      </c>
      <c r="L1" s="70">
        <v>-1482.05</v>
      </c>
      <c r="M1" s="70">
        <v>70403.16</v>
      </c>
      <c r="N1" s="69"/>
      <c r="O1" s="72" t="b">
        <v>1</v>
      </c>
      <c r="P1" s="70">
        <v>89310.61</v>
      </c>
      <c r="Q1" s="69"/>
      <c r="R1" s="69"/>
      <c r="S1" s="69"/>
      <c r="T1" s="69"/>
      <c r="U1" s="69"/>
      <c r="V1" s="69"/>
      <c r="W1" s="69"/>
      <c r="X1" s="69"/>
      <c r="Y1" s="69"/>
      <c r="Z1" s="69"/>
    </row>
    <row r="2">
      <c r="A2" s="68">
        <v>44291.0</v>
      </c>
      <c r="B2" s="68">
        <v>44656.0</v>
      </c>
      <c r="C2" s="69" t="s">
        <v>81</v>
      </c>
      <c r="D2" s="69" t="s">
        <v>82</v>
      </c>
      <c r="E2" s="69" t="s">
        <v>83</v>
      </c>
      <c r="F2" s="70">
        <v>71885.21</v>
      </c>
      <c r="G2" s="68">
        <v>44348.0</v>
      </c>
      <c r="H2" s="68">
        <v>44349.0</v>
      </c>
      <c r="I2" s="69" t="s">
        <v>84</v>
      </c>
      <c r="J2" s="71">
        <v>6.02246415E8</v>
      </c>
      <c r="K2" s="69" t="s">
        <v>85</v>
      </c>
      <c r="L2" s="70">
        <v>-1482.05</v>
      </c>
      <c r="M2" s="70">
        <v>68921.11</v>
      </c>
      <c r="N2" s="69"/>
      <c r="O2" s="72" t="b">
        <v>1</v>
      </c>
      <c r="P2" s="70">
        <v>89310.61</v>
      </c>
      <c r="Q2" s="69"/>
      <c r="R2" s="69"/>
      <c r="S2" s="69"/>
      <c r="T2" s="69"/>
      <c r="U2" s="69"/>
      <c r="V2" s="69"/>
      <c r="W2" s="69"/>
      <c r="X2" s="69"/>
      <c r="Y2" s="69"/>
      <c r="Z2" s="69"/>
    </row>
    <row r="3">
      <c r="A3" s="68">
        <v>44291.0</v>
      </c>
      <c r="B3" s="68">
        <v>44656.0</v>
      </c>
      <c r="C3" s="69" t="s">
        <v>81</v>
      </c>
      <c r="D3" s="69" t="s">
        <v>82</v>
      </c>
      <c r="E3" s="69" t="s">
        <v>83</v>
      </c>
      <c r="F3" s="70">
        <v>71885.21</v>
      </c>
      <c r="G3" s="68">
        <v>44378.0</v>
      </c>
      <c r="H3" s="68">
        <v>44379.0</v>
      </c>
      <c r="I3" s="69" t="s">
        <v>84</v>
      </c>
      <c r="J3" s="71">
        <v>7.02298992E8</v>
      </c>
      <c r="K3" s="69" t="s">
        <v>85</v>
      </c>
      <c r="L3" s="70">
        <v>-1482.05</v>
      </c>
      <c r="M3" s="70">
        <v>76489.06</v>
      </c>
      <c r="N3" s="69"/>
      <c r="O3" s="72" t="b">
        <v>1</v>
      </c>
      <c r="P3" s="70">
        <v>89310.61</v>
      </c>
      <c r="Q3" s="69"/>
      <c r="R3" s="69"/>
      <c r="S3" s="69"/>
      <c r="T3" s="69"/>
      <c r="U3" s="69"/>
      <c r="V3" s="69"/>
      <c r="W3" s="69"/>
      <c r="X3" s="69"/>
      <c r="Y3" s="69"/>
      <c r="Z3" s="69"/>
    </row>
    <row r="4">
      <c r="A4" s="68">
        <v>44291.0</v>
      </c>
      <c r="B4" s="68">
        <v>44656.0</v>
      </c>
      <c r="C4" s="69" t="s">
        <v>81</v>
      </c>
      <c r="D4" s="69" t="s">
        <v>82</v>
      </c>
      <c r="E4" s="69" t="s">
        <v>83</v>
      </c>
      <c r="F4" s="70">
        <v>71885.21</v>
      </c>
      <c r="G4" s="68">
        <v>44410.0</v>
      </c>
      <c r="H4" s="68">
        <v>44411.0</v>
      </c>
      <c r="I4" s="69" t="s">
        <v>84</v>
      </c>
      <c r="J4" s="71">
        <v>8.03353722E8</v>
      </c>
      <c r="K4" s="69" t="s">
        <v>85</v>
      </c>
      <c r="L4" s="70">
        <v>-1482.05</v>
      </c>
      <c r="M4" s="70">
        <v>75007.01</v>
      </c>
      <c r="N4" s="69"/>
      <c r="O4" s="72" t="b">
        <v>1</v>
      </c>
      <c r="P4" s="70">
        <v>89310.61</v>
      </c>
      <c r="Q4" s="69"/>
      <c r="R4" s="69"/>
      <c r="S4" s="69"/>
      <c r="T4" s="69"/>
      <c r="U4" s="69"/>
      <c r="V4" s="69"/>
      <c r="W4" s="69"/>
      <c r="X4" s="69"/>
      <c r="Y4" s="69"/>
      <c r="Z4" s="69"/>
    </row>
    <row r="5">
      <c r="A5" s="68">
        <v>44291.0</v>
      </c>
      <c r="B5" s="68">
        <v>44656.0</v>
      </c>
      <c r="C5" s="69" t="s">
        <v>81</v>
      </c>
      <c r="D5" s="69" t="s">
        <v>82</v>
      </c>
      <c r="E5" s="69" t="s">
        <v>83</v>
      </c>
      <c r="F5" s="70">
        <v>71885.21</v>
      </c>
      <c r="G5" s="68">
        <v>44440.0</v>
      </c>
      <c r="H5" s="68">
        <v>44441.0</v>
      </c>
      <c r="I5" s="69" t="s">
        <v>84</v>
      </c>
      <c r="J5" s="71">
        <v>9.02407482E8</v>
      </c>
      <c r="K5" s="69" t="s">
        <v>85</v>
      </c>
      <c r="L5" s="70">
        <v>-1482.05</v>
      </c>
      <c r="M5" s="70">
        <v>73524.96</v>
      </c>
      <c r="N5" s="69"/>
      <c r="O5" s="72" t="b">
        <v>1</v>
      </c>
      <c r="P5" s="70">
        <v>89310.61</v>
      </c>
      <c r="Q5" s="69"/>
      <c r="R5" s="69"/>
      <c r="S5" s="69"/>
      <c r="T5" s="69"/>
      <c r="U5" s="69"/>
      <c r="V5" s="69"/>
      <c r="W5" s="69"/>
      <c r="X5" s="69"/>
      <c r="Y5" s="69"/>
      <c r="Z5" s="69"/>
    </row>
    <row r="6">
      <c r="A6" s="68">
        <v>44291.0</v>
      </c>
      <c r="B6" s="68">
        <v>44656.0</v>
      </c>
      <c r="C6" s="69" t="s">
        <v>81</v>
      </c>
      <c r="D6" s="69" t="s">
        <v>82</v>
      </c>
      <c r="E6" s="69" t="s">
        <v>83</v>
      </c>
      <c r="F6" s="70">
        <v>71885.21</v>
      </c>
      <c r="G6" s="68">
        <v>44470.0</v>
      </c>
      <c r="H6" s="68">
        <v>44473.0</v>
      </c>
      <c r="I6" s="69" t="s">
        <v>84</v>
      </c>
      <c r="J6" s="71">
        <v>1.004459755E9</v>
      </c>
      <c r="K6" s="69" t="s">
        <v>85</v>
      </c>
      <c r="L6" s="70">
        <v>-1482.05</v>
      </c>
      <c r="M6" s="70">
        <v>81092.91</v>
      </c>
      <c r="N6" s="69"/>
      <c r="O6" s="72" t="b">
        <v>1</v>
      </c>
      <c r="P6" s="70">
        <v>89310.61</v>
      </c>
      <c r="Q6" s="69"/>
      <c r="R6" s="69"/>
      <c r="S6" s="69"/>
      <c r="T6" s="69"/>
      <c r="U6" s="69"/>
      <c r="V6" s="69"/>
      <c r="W6" s="69"/>
      <c r="X6" s="69"/>
      <c r="Y6" s="69"/>
      <c r="Z6" s="69"/>
    </row>
    <row r="7">
      <c r="A7" s="68">
        <v>44291.0</v>
      </c>
      <c r="B7" s="68">
        <v>44656.0</v>
      </c>
      <c r="C7" s="69" t="s">
        <v>81</v>
      </c>
      <c r="D7" s="69" t="s">
        <v>82</v>
      </c>
      <c r="E7" s="69" t="s">
        <v>83</v>
      </c>
      <c r="F7" s="70">
        <v>71885.21</v>
      </c>
      <c r="G7" s="68">
        <v>44501.0</v>
      </c>
      <c r="H7" s="68">
        <v>44502.0</v>
      </c>
      <c r="I7" s="69" t="s">
        <v>84</v>
      </c>
      <c r="J7" s="71">
        <v>1.10251467E9</v>
      </c>
      <c r="K7" s="69" t="s">
        <v>85</v>
      </c>
      <c r="L7" s="70">
        <v>-1482.05</v>
      </c>
      <c r="M7" s="70">
        <v>79610.86</v>
      </c>
      <c r="N7" s="69"/>
      <c r="O7" s="72" t="b">
        <v>1</v>
      </c>
      <c r="P7" s="70">
        <v>89310.61</v>
      </c>
      <c r="Q7" s="69"/>
      <c r="R7" s="69"/>
      <c r="S7" s="69"/>
      <c r="T7" s="69"/>
      <c r="U7" s="69"/>
      <c r="V7" s="69"/>
      <c r="W7" s="69"/>
      <c r="X7" s="69"/>
      <c r="Y7" s="69"/>
      <c r="Z7" s="69"/>
    </row>
    <row r="8">
      <c r="A8" s="68">
        <v>44291.0</v>
      </c>
      <c r="B8" s="68">
        <v>44656.0</v>
      </c>
      <c r="C8" s="69" t="s">
        <v>81</v>
      </c>
      <c r="D8" s="69" t="s">
        <v>82</v>
      </c>
      <c r="E8" s="69" t="s">
        <v>83</v>
      </c>
      <c r="F8" s="70">
        <v>71885.21</v>
      </c>
      <c r="G8" s="68">
        <v>44531.0</v>
      </c>
      <c r="H8" s="68">
        <v>44532.0</v>
      </c>
      <c r="I8" s="69" t="s">
        <v>84</v>
      </c>
      <c r="J8" s="71">
        <v>1.202571956E9</v>
      </c>
      <c r="K8" s="69" t="s">
        <v>85</v>
      </c>
      <c r="L8" s="70">
        <v>-1482.05</v>
      </c>
      <c r="M8" s="70">
        <v>78128.81</v>
      </c>
      <c r="N8" s="69"/>
      <c r="O8" s="72" t="b">
        <v>1</v>
      </c>
      <c r="P8" s="70">
        <v>89310.61</v>
      </c>
      <c r="Q8" s="69"/>
      <c r="R8" s="69"/>
      <c r="S8" s="69"/>
      <c r="T8" s="69"/>
      <c r="U8" s="69"/>
      <c r="V8" s="69"/>
      <c r="W8" s="69"/>
      <c r="X8" s="69"/>
      <c r="Y8" s="69"/>
      <c r="Z8" s="69"/>
    </row>
    <row r="9">
      <c r="A9" s="68">
        <v>44291.0</v>
      </c>
      <c r="B9" s="68">
        <v>44656.0</v>
      </c>
      <c r="C9" s="69" t="s">
        <v>81</v>
      </c>
      <c r="D9" s="69" t="s">
        <v>82</v>
      </c>
      <c r="E9" s="69" t="s">
        <v>83</v>
      </c>
      <c r="F9" s="70">
        <v>71885.21</v>
      </c>
      <c r="G9" s="68">
        <v>44565.0</v>
      </c>
      <c r="H9" s="68">
        <v>44566.0</v>
      </c>
      <c r="I9" s="69" t="s">
        <v>84</v>
      </c>
      <c r="J9" s="71">
        <v>1.05635053E8</v>
      </c>
      <c r="K9" s="69" t="s">
        <v>85</v>
      </c>
      <c r="L9" s="70">
        <v>-1482.05</v>
      </c>
      <c r="M9" s="70">
        <v>76646.76</v>
      </c>
      <c r="N9" s="69"/>
      <c r="O9" s="72" t="b">
        <v>1</v>
      </c>
      <c r="P9" s="70">
        <v>89310.61</v>
      </c>
      <c r="Q9" s="69"/>
      <c r="R9" s="69"/>
      <c r="S9" s="69"/>
      <c r="T9" s="69"/>
      <c r="U9" s="69"/>
      <c r="V9" s="69"/>
      <c r="W9" s="69"/>
      <c r="X9" s="69"/>
      <c r="Y9" s="69"/>
      <c r="Z9" s="69"/>
    </row>
    <row r="10">
      <c r="A10" s="68">
        <v>44291.0</v>
      </c>
      <c r="B10" s="68">
        <v>44656.0</v>
      </c>
      <c r="C10" s="69" t="s">
        <v>81</v>
      </c>
      <c r="D10" s="69" t="s">
        <v>82</v>
      </c>
      <c r="E10" s="69" t="s">
        <v>83</v>
      </c>
      <c r="F10" s="70">
        <v>71885.21</v>
      </c>
      <c r="G10" s="68">
        <v>44593.0</v>
      </c>
      <c r="H10" s="68">
        <v>44594.0</v>
      </c>
      <c r="I10" s="69" t="s">
        <v>84</v>
      </c>
      <c r="J10" s="71">
        <v>2.02046225E8</v>
      </c>
      <c r="K10" s="69" t="s">
        <v>85</v>
      </c>
      <c r="L10" s="70">
        <v>-1482.05</v>
      </c>
      <c r="M10" s="70">
        <v>84214.71</v>
      </c>
      <c r="N10" s="69"/>
      <c r="O10" s="72" t="b">
        <v>1</v>
      </c>
      <c r="P10" s="70">
        <v>89310.61</v>
      </c>
      <c r="Q10" s="69"/>
      <c r="R10" s="69"/>
      <c r="S10" s="69"/>
      <c r="T10" s="69"/>
      <c r="U10" s="69"/>
      <c r="V10" s="69"/>
      <c r="W10" s="69"/>
      <c r="X10" s="69"/>
      <c r="Y10" s="69"/>
      <c r="Z10" s="69"/>
    </row>
    <row r="11">
      <c r="A11" s="68">
        <v>44291.0</v>
      </c>
      <c r="B11" s="68">
        <v>44656.0</v>
      </c>
      <c r="C11" s="69" t="s">
        <v>81</v>
      </c>
      <c r="D11" s="69" t="s">
        <v>82</v>
      </c>
      <c r="E11" s="69" t="s">
        <v>83</v>
      </c>
      <c r="F11" s="70">
        <v>71885.21</v>
      </c>
      <c r="G11" s="68">
        <v>44621.0</v>
      </c>
      <c r="H11" s="68">
        <v>44622.0</v>
      </c>
      <c r="I11" s="69" t="s">
        <v>84</v>
      </c>
      <c r="J11" s="71">
        <v>3.02095916E8</v>
      </c>
      <c r="K11" s="69" t="s">
        <v>85</v>
      </c>
      <c r="L11" s="70">
        <v>-1482.05</v>
      </c>
      <c r="M11" s="70">
        <v>82732.66</v>
      </c>
      <c r="N11" s="69"/>
      <c r="O11" s="72" t="b">
        <v>1</v>
      </c>
      <c r="P11" s="70">
        <v>89310.61</v>
      </c>
      <c r="Q11" s="69"/>
      <c r="R11" s="69"/>
      <c r="S11" s="69"/>
      <c r="T11" s="69"/>
      <c r="U11" s="69"/>
      <c r="V11" s="69"/>
      <c r="W11" s="69"/>
      <c r="X11" s="69"/>
      <c r="Y11" s="69"/>
      <c r="Z11" s="69"/>
    </row>
    <row r="12">
      <c r="A12" s="68">
        <v>44291.0</v>
      </c>
      <c r="B12" s="68">
        <v>44656.0</v>
      </c>
      <c r="C12" s="69" t="s">
        <v>81</v>
      </c>
      <c r="D12" s="69" t="s">
        <v>82</v>
      </c>
      <c r="E12" s="69" t="s">
        <v>83</v>
      </c>
      <c r="F12" s="70">
        <v>71885.21</v>
      </c>
      <c r="G12" s="68">
        <v>44652.0</v>
      </c>
      <c r="H12" s="68">
        <v>44655.0</v>
      </c>
      <c r="I12" s="69" t="s">
        <v>84</v>
      </c>
      <c r="J12" s="71">
        <v>4.04150156E8</v>
      </c>
      <c r="K12" s="69" t="s">
        <v>85</v>
      </c>
      <c r="L12" s="70">
        <v>-1482.05</v>
      </c>
      <c r="M12" s="70">
        <v>89310.61</v>
      </c>
      <c r="N12" s="69"/>
      <c r="O12" s="72" t="b">
        <v>1</v>
      </c>
      <c r="P12" s="70">
        <v>89310.61</v>
      </c>
      <c r="Q12" s="69"/>
      <c r="R12" s="69"/>
      <c r="S12" s="69"/>
      <c r="T12" s="69"/>
      <c r="U12" s="69"/>
      <c r="V12" s="69"/>
      <c r="W12" s="69"/>
      <c r="X12" s="69"/>
      <c r="Y12" s="69"/>
      <c r="Z12" s="69"/>
    </row>
    <row r="13">
      <c r="A13" s="68">
        <v>44291.0</v>
      </c>
      <c r="B13" s="68">
        <v>44656.0</v>
      </c>
      <c r="C13" s="69" t="s">
        <v>81</v>
      </c>
      <c r="D13" s="69" t="s">
        <v>82</v>
      </c>
      <c r="E13" s="69" t="s">
        <v>83</v>
      </c>
      <c r="F13" s="70">
        <v>71885.21</v>
      </c>
      <c r="G13" s="68">
        <v>44621.0</v>
      </c>
      <c r="H13" s="73">
        <v>44620.0</v>
      </c>
      <c r="I13" s="69" t="s">
        <v>84</v>
      </c>
      <c r="J13" s="69" t="s">
        <v>86</v>
      </c>
      <c r="K13" s="69" t="s">
        <v>87</v>
      </c>
      <c r="L13" s="70">
        <v>-990.0</v>
      </c>
      <c r="M13" s="70">
        <v>81742.66</v>
      </c>
      <c r="N13" s="69"/>
      <c r="O13" s="72" t="b">
        <v>1</v>
      </c>
      <c r="P13" s="70">
        <v>89310.61</v>
      </c>
      <c r="Q13" s="69"/>
      <c r="R13" s="69"/>
      <c r="S13" s="69"/>
      <c r="T13" s="69"/>
      <c r="U13" s="69"/>
      <c r="V13" s="69"/>
      <c r="W13" s="69"/>
      <c r="X13" s="69"/>
      <c r="Y13" s="69"/>
      <c r="Z13" s="69"/>
    </row>
    <row r="14">
      <c r="A14" s="68">
        <v>44291.0</v>
      </c>
      <c r="B14" s="68">
        <v>44656.0</v>
      </c>
      <c r="C14" s="69" t="s">
        <v>81</v>
      </c>
      <c r="D14" s="69" t="s">
        <v>82</v>
      </c>
      <c r="E14" s="69" t="s">
        <v>83</v>
      </c>
      <c r="F14" s="70">
        <v>71885.21</v>
      </c>
      <c r="G14" s="73">
        <v>44580.0</v>
      </c>
      <c r="H14" s="73">
        <v>44579.0</v>
      </c>
      <c r="I14" s="69" t="s">
        <v>88</v>
      </c>
      <c r="J14" s="69" t="s">
        <v>89</v>
      </c>
      <c r="K14" s="69" t="s">
        <v>90</v>
      </c>
      <c r="L14" s="70">
        <v>4525.0</v>
      </c>
      <c r="M14" s="70">
        <v>81171.76</v>
      </c>
      <c r="N14" s="69"/>
      <c r="O14" s="72" t="b">
        <v>1</v>
      </c>
      <c r="P14" s="70">
        <v>89310.61</v>
      </c>
      <c r="Q14" s="69"/>
      <c r="R14" s="69"/>
      <c r="S14" s="69"/>
      <c r="T14" s="69"/>
      <c r="U14" s="69"/>
      <c r="V14" s="69"/>
      <c r="W14" s="69"/>
      <c r="X14" s="69"/>
      <c r="Y14" s="69"/>
      <c r="Z14" s="69"/>
    </row>
    <row r="15">
      <c r="A15" s="68">
        <v>44291.0</v>
      </c>
      <c r="B15" s="68">
        <v>44656.0</v>
      </c>
      <c r="C15" s="69" t="s">
        <v>81</v>
      </c>
      <c r="D15" s="69" t="s">
        <v>82</v>
      </c>
      <c r="E15" s="69" t="s">
        <v>83</v>
      </c>
      <c r="F15" s="70">
        <v>71885.21</v>
      </c>
      <c r="G15" s="73">
        <v>44585.0</v>
      </c>
      <c r="H15" s="73">
        <v>44585.0</v>
      </c>
      <c r="I15" s="69" t="s">
        <v>88</v>
      </c>
      <c r="J15" s="69" t="s">
        <v>91</v>
      </c>
      <c r="K15" s="69" t="s">
        <v>90</v>
      </c>
      <c r="L15" s="70">
        <v>4525.0</v>
      </c>
      <c r="M15" s="70">
        <v>85696.76</v>
      </c>
      <c r="N15" s="69"/>
      <c r="O15" s="72" t="b">
        <v>1</v>
      </c>
      <c r="P15" s="70">
        <v>89310.61</v>
      </c>
      <c r="Q15" s="69"/>
      <c r="R15" s="69"/>
      <c r="S15" s="69"/>
      <c r="T15" s="69"/>
      <c r="U15" s="69"/>
      <c r="V15" s="69"/>
      <c r="W15" s="69"/>
      <c r="X15" s="69"/>
      <c r="Y15" s="69"/>
      <c r="Z15" s="69"/>
    </row>
    <row r="16">
      <c r="A16" s="68">
        <v>44291.0</v>
      </c>
      <c r="B16" s="68">
        <v>44656.0</v>
      </c>
      <c r="C16" s="69" t="s">
        <v>81</v>
      </c>
      <c r="D16" s="69" t="s">
        <v>82</v>
      </c>
      <c r="E16" s="69" t="s">
        <v>83</v>
      </c>
      <c r="F16" s="70">
        <v>71885.21</v>
      </c>
      <c r="G16" s="73">
        <v>44372.0</v>
      </c>
      <c r="H16" s="73">
        <v>44372.0</v>
      </c>
      <c r="I16" s="69" t="s">
        <v>88</v>
      </c>
      <c r="J16" s="69" t="s">
        <v>92</v>
      </c>
      <c r="K16" s="69" t="s">
        <v>93</v>
      </c>
      <c r="L16" s="70">
        <v>9050.0</v>
      </c>
      <c r="M16" s="70">
        <v>77971.11</v>
      </c>
      <c r="N16" s="69"/>
      <c r="O16" s="72" t="b">
        <v>1</v>
      </c>
      <c r="P16" s="70">
        <v>89310.61</v>
      </c>
      <c r="Q16" s="69"/>
      <c r="R16" s="69"/>
      <c r="S16" s="69"/>
      <c r="T16" s="69"/>
      <c r="U16" s="69"/>
      <c r="V16" s="69"/>
      <c r="W16" s="69"/>
      <c r="X16" s="69"/>
      <c r="Y16" s="69"/>
      <c r="Z16" s="69"/>
    </row>
    <row r="17">
      <c r="A17" s="68">
        <v>44291.0</v>
      </c>
      <c r="B17" s="68">
        <v>44656.0</v>
      </c>
      <c r="C17" s="69" t="s">
        <v>81</v>
      </c>
      <c r="D17" s="69" t="s">
        <v>82</v>
      </c>
      <c r="E17" s="69" t="s">
        <v>83</v>
      </c>
      <c r="F17" s="70">
        <v>71885.21</v>
      </c>
      <c r="G17" s="73">
        <v>44462.0</v>
      </c>
      <c r="H17" s="73">
        <v>44463.0</v>
      </c>
      <c r="I17" s="69" t="s">
        <v>88</v>
      </c>
      <c r="J17" s="71">
        <v>9.24444423E8</v>
      </c>
      <c r="K17" s="69" t="s">
        <v>94</v>
      </c>
      <c r="L17" s="70">
        <v>9050.0</v>
      </c>
      <c r="M17" s="70">
        <v>82574.96</v>
      </c>
      <c r="N17" s="69"/>
      <c r="O17" s="72" t="b">
        <v>1</v>
      </c>
      <c r="P17" s="70">
        <v>89310.61</v>
      </c>
      <c r="Q17" s="69"/>
      <c r="R17" s="69"/>
      <c r="S17" s="69"/>
      <c r="T17" s="69"/>
      <c r="U17" s="69"/>
      <c r="V17" s="69"/>
      <c r="W17" s="69"/>
      <c r="X17" s="69"/>
      <c r="Y17" s="69"/>
      <c r="Z17" s="69"/>
    </row>
    <row r="18">
      <c r="A18" s="68">
        <v>44291.0</v>
      </c>
      <c r="B18" s="68">
        <v>44656.0</v>
      </c>
      <c r="C18" s="69" t="s">
        <v>81</v>
      </c>
      <c r="D18" s="69" t="s">
        <v>82</v>
      </c>
      <c r="E18" s="69" t="s">
        <v>83</v>
      </c>
      <c r="F18" s="70">
        <v>71885.21</v>
      </c>
      <c r="G18" s="73">
        <v>44638.0</v>
      </c>
      <c r="H18" s="73">
        <v>44638.0</v>
      </c>
      <c r="I18" s="69" t="s">
        <v>88</v>
      </c>
      <c r="J18" s="69" t="s">
        <v>95</v>
      </c>
      <c r="K18" s="69" t="s">
        <v>96</v>
      </c>
      <c r="L18" s="70">
        <v>9050.0</v>
      </c>
      <c r="M18" s="70">
        <v>90792.66</v>
      </c>
      <c r="N18" s="69"/>
      <c r="O18" s="72" t="b">
        <v>1</v>
      </c>
      <c r="P18" s="70">
        <v>89310.61</v>
      </c>
      <c r="Q18" s="69"/>
      <c r="R18" s="69"/>
      <c r="S18" s="69"/>
      <c r="T18" s="69"/>
      <c r="U18" s="69"/>
      <c r="V18" s="69"/>
      <c r="W18" s="69"/>
      <c r="X18" s="69"/>
      <c r="Y18" s="69"/>
      <c r="Z18" s="69"/>
    </row>
    <row r="19">
      <c r="A19" s="74"/>
      <c r="B19" s="74"/>
      <c r="C19" s="75"/>
      <c r="D19" s="75"/>
      <c r="E19" s="75"/>
      <c r="F19" s="76"/>
      <c r="G19" s="74"/>
      <c r="H19" s="74"/>
      <c r="I19" s="75"/>
      <c r="J19" s="77"/>
      <c r="K19" s="78"/>
      <c r="L19" s="79"/>
      <c r="M19" s="76"/>
      <c r="N19" s="75"/>
      <c r="O19" s="80"/>
      <c r="P19" s="76"/>
      <c r="Q19" s="75"/>
      <c r="R19" s="75"/>
      <c r="S19" s="75"/>
    </row>
    <row r="20">
      <c r="A20" s="81"/>
      <c r="B20" s="81"/>
      <c r="C20" s="82"/>
      <c r="D20" s="82"/>
      <c r="E20" s="82"/>
      <c r="F20" s="83"/>
      <c r="G20" s="81"/>
      <c r="H20" s="81"/>
      <c r="I20" s="82"/>
      <c r="J20" s="84"/>
      <c r="K20" s="82"/>
      <c r="L20" s="83"/>
      <c r="M20" s="83"/>
      <c r="N20" s="69"/>
      <c r="O20" s="82"/>
      <c r="P20" s="83"/>
      <c r="Q20" s="82"/>
      <c r="R20" s="69"/>
      <c r="S20" s="69"/>
      <c r="T20" s="85"/>
      <c r="U20" s="85"/>
      <c r="V20" s="85"/>
      <c r="W20" s="85"/>
      <c r="X20" s="85"/>
      <c r="Y20" s="85"/>
      <c r="Z20" s="85"/>
    </row>
    <row r="21">
      <c r="A21" s="81">
        <v>44197.0</v>
      </c>
      <c r="B21" s="81">
        <v>44897.0</v>
      </c>
      <c r="C21" s="82" t="s">
        <v>81</v>
      </c>
      <c r="D21" s="82" t="s">
        <v>82</v>
      </c>
      <c r="E21" s="82" t="s">
        <v>83</v>
      </c>
      <c r="F21" s="83">
        <v>60703.41</v>
      </c>
      <c r="G21" s="81">
        <v>44684.0</v>
      </c>
      <c r="H21" s="81">
        <v>44685.0</v>
      </c>
      <c r="I21" s="82" t="s">
        <v>84</v>
      </c>
      <c r="J21" s="84">
        <v>5.04207441E8</v>
      </c>
      <c r="K21" s="82" t="s">
        <v>85</v>
      </c>
      <c r="L21" s="83">
        <v>-1482.05</v>
      </c>
      <c r="M21" s="83">
        <v>87828.56</v>
      </c>
      <c r="N21" s="69"/>
      <c r="O21" s="82" t="b">
        <v>1</v>
      </c>
      <c r="P21" s="83">
        <v>0.0</v>
      </c>
      <c r="Q21" s="82">
        <v>0.0</v>
      </c>
      <c r="R21" s="69"/>
      <c r="S21" s="69"/>
      <c r="T21" s="85"/>
      <c r="U21" s="85"/>
      <c r="V21" s="85"/>
      <c r="W21" s="85"/>
      <c r="X21" s="85"/>
      <c r="Y21" s="85"/>
      <c r="Z21" s="85"/>
    </row>
    <row r="22">
      <c r="A22" s="81">
        <v>44197.0</v>
      </c>
      <c r="B22" s="81">
        <v>44897.0</v>
      </c>
      <c r="C22" s="86" t="s">
        <v>81</v>
      </c>
      <c r="D22" s="86" t="s">
        <v>82</v>
      </c>
      <c r="E22" s="86" t="s">
        <v>83</v>
      </c>
      <c r="F22" s="83">
        <v>60703.41</v>
      </c>
      <c r="G22" s="81">
        <v>44713.0</v>
      </c>
      <c r="H22" s="81">
        <v>44718.0</v>
      </c>
      <c r="I22" s="86" t="s">
        <v>84</v>
      </c>
      <c r="J22" s="87">
        <v>6.06257613E8</v>
      </c>
      <c r="K22" s="86" t="s">
        <v>85</v>
      </c>
      <c r="L22" s="83">
        <v>-1482.05</v>
      </c>
      <c r="M22" s="83">
        <v>86346.51</v>
      </c>
      <c r="N22" s="85"/>
      <c r="O22" s="86" t="b">
        <v>1</v>
      </c>
      <c r="P22" s="86">
        <v>0.0</v>
      </c>
      <c r="Q22" s="86">
        <v>0.0</v>
      </c>
      <c r="R22" s="85"/>
      <c r="S22" s="85"/>
      <c r="T22" s="85"/>
      <c r="U22" s="85"/>
      <c r="V22" s="85"/>
      <c r="W22" s="85"/>
      <c r="X22" s="85"/>
      <c r="Y22" s="85"/>
      <c r="Z22" s="85"/>
    </row>
    <row r="23">
      <c r="A23" s="81">
        <v>44197.0</v>
      </c>
      <c r="B23" s="81">
        <v>44897.0</v>
      </c>
      <c r="C23" s="86" t="s">
        <v>81</v>
      </c>
      <c r="D23" s="86" t="s">
        <v>82</v>
      </c>
      <c r="E23" s="86" t="s">
        <v>83</v>
      </c>
      <c r="F23" s="83">
        <v>60703.41</v>
      </c>
      <c r="G23" s="81">
        <v>44727.0</v>
      </c>
      <c r="H23" s="81">
        <v>44725.0</v>
      </c>
      <c r="I23" s="86" t="s">
        <v>84</v>
      </c>
      <c r="J23" s="86" t="s">
        <v>97</v>
      </c>
      <c r="K23" s="86" t="s">
        <v>98</v>
      </c>
      <c r="L23" s="83">
        <v>-86346.51</v>
      </c>
      <c r="M23" s="86">
        <v>0.0</v>
      </c>
      <c r="N23" s="85"/>
      <c r="O23" s="86" t="b">
        <v>1</v>
      </c>
      <c r="P23" s="86">
        <v>0.0</v>
      </c>
      <c r="Q23" s="86">
        <v>0.0</v>
      </c>
      <c r="R23" s="85"/>
      <c r="S23" s="85"/>
      <c r="T23" s="85"/>
      <c r="U23" s="85"/>
      <c r="V23" s="85"/>
      <c r="W23" s="85"/>
      <c r="X23" s="85"/>
      <c r="Y23" s="85"/>
      <c r="Z23" s="85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48" t="s">
        <v>99</v>
      </c>
      <c r="B1" s="48" t="s">
        <v>99</v>
      </c>
      <c r="C1" s="48" t="s">
        <v>100</v>
      </c>
      <c r="D1" s="48" t="s">
        <v>101</v>
      </c>
      <c r="E1" s="48" t="s">
        <v>102</v>
      </c>
      <c r="F1" s="48" t="s">
        <v>103</v>
      </c>
      <c r="G1" s="48">
        <v>-1146.28</v>
      </c>
      <c r="H1" s="48">
        <v>102351.85</v>
      </c>
    </row>
    <row r="2">
      <c r="A2" s="48" t="s">
        <v>104</v>
      </c>
      <c r="B2" s="48" t="s">
        <v>104</v>
      </c>
      <c r="C2" s="48" t="s">
        <v>100</v>
      </c>
      <c r="D2" s="48" t="s">
        <v>105</v>
      </c>
      <c r="E2" s="48" t="s">
        <v>102</v>
      </c>
      <c r="F2" s="48" t="s">
        <v>103</v>
      </c>
      <c r="G2" s="48">
        <v>-1146.28</v>
      </c>
      <c r="H2" s="48">
        <v>104514.99</v>
      </c>
    </row>
    <row r="3">
      <c r="A3" s="88">
        <v>45231.0</v>
      </c>
      <c r="B3" s="88">
        <v>45231.0</v>
      </c>
      <c r="C3" s="48" t="s">
        <v>100</v>
      </c>
      <c r="D3" s="48" t="s">
        <v>106</v>
      </c>
      <c r="E3" s="48" t="s">
        <v>102</v>
      </c>
      <c r="F3" s="48" t="s">
        <v>103</v>
      </c>
      <c r="G3" s="48">
        <v>-1146.28</v>
      </c>
      <c r="H3" s="48">
        <v>96564.69</v>
      </c>
    </row>
    <row r="4">
      <c r="A4" s="89">
        <v>44907.0</v>
      </c>
      <c r="B4" s="89">
        <v>44907.0</v>
      </c>
      <c r="C4" s="48" t="s">
        <v>100</v>
      </c>
      <c r="D4" s="48" t="s">
        <v>107</v>
      </c>
      <c r="E4" s="48" t="s">
        <v>102</v>
      </c>
      <c r="F4" s="48" t="s">
        <v>103</v>
      </c>
      <c r="G4" s="48">
        <v>-1146.28</v>
      </c>
      <c r="H4" s="48">
        <v>97677.65</v>
      </c>
    </row>
    <row r="5">
      <c r="A5" s="89">
        <v>44876.0</v>
      </c>
      <c r="B5" s="89">
        <v>44876.0</v>
      </c>
      <c r="C5" s="48" t="s">
        <v>100</v>
      </c>
      <c r="D5" s="48" t="s">
        <v>108</v>
      </c>
      <c r="E5" s="48" t="s">
        <v>102</v>
      </c>
      <c r="F5" s="48" t="s">
        <v>103</v>
      </c>
      <c r="G5" s="48">
        <v>-1146.28</v>
      </c>
      <c r="H5" s="48">
        <v>98791.33</v>
      </c>
    </row>
    <row r="6">
      <c r="A6" s="89">
        <v>44875.0</v>
      </c>
      <c r="B6" s="89">
        <v>44875.0</v>
      </c>
      <c r="C6" s="48" t="s">
        <v>100</v>
      </c>
      <c r="D6" s="48" t="s">
        <v>109</v>
      </c>
      <c r="E6" s="48" t="s">
        <v>102</v>
      </c>
      <c r="F6" s="48" t="s">
        <v>103</v>
      </c>
      <c r="G6" s="48">
        <v>-1146.28</v>
      </c>
      <c r="H6" s="48">
        <v>99912.05</v>
      </c>
    </row>
    <row r="7">
      <c r="A7" s="88">
        <v>44904.0</v>
      </c>
      <c r="B7" s="88">
        <v>44904.0</v>
      </c>
      <c r="C7" s="48" t="s">
        <v>100</v>
      </c>
      <c r="D7" s="48" t="s">
        <v>110</v>
      </c>
      <c r="E7" s="48" t="s">
        <v>102</v>
      </c>
      <c r="F7" s="48" t="s">
        <v>103</v>
      </c>
      <c r="G7" s="48">
        <v>-1146.28</v>
      </c>
      <c r="H7" s="48">
        <v>91992.75</v>
      </c>
    </row>
    <row r="8">
      <c r="A8" s="88">
        <v>44873.0</v>
      </c>
      <c r="B8" s="88">
        <v>44873.0</v>
      </c>
      <c r="C8" s="48" t="s">
        <v>100</v>
      </c>
      <c r="D8" s="48" t="s">
        <v>111</v>
      </c>
      <c r="E8" s="48" t="s">
        <v>102</v>
      </c>
      <c r="F8" s="48" t="s">
        <v>103</v>
      </c>
      <c r="G8" s="48">
        <v>-1146.28</v>
      </c>
      <c r="H8" s="48">
        <v>93123.14</v>
      </c>
    </row>
    <row r="9">
      <c r="A9" s="88">
        <v>44872.0</v>
      </c>
      <c r="B9" s="88">
        <v>44872.0</v>
      </c>
      <c r="C9" s="48" t="s">
        <v>100</v>
      </c>
      <c r="D9" s="48" t="s">
        <v>112</v>
      </c>
      <c r="E9" s="48" t="s">
        <v>102</v>
      </c>
      <c r="F9" s="48" t="s">
        <v>103</v>
      </c>
      <c r="G9" s="48">
        <v>-1146.28</v>
      </c>
      <c r="H9" s="48">
        <v>94257.63</v>
      </c>
    </row>
    <row r="10">
      <c r="A10" s="48" t="s">
        <v>113</v>
      </c>
      <c r="B10" s="48" t="s">
        <v>113</v>
      </c>
      <c r="C10" s="48" t="s">
        <v>114</v>
      </c>
      <c r="D10" s="48" t="s">
        <v>115</v>
      </c>
      <c r="E10" s="48" t="s">
        <v>116</v>
      </c>
      <c r="F10" s="48" t="s">
        <v>117</v>
      </c>
      <c r="G10" s="48">
        <v>-1069.2</v>
      </c>
      <c r="H10" s="48">
        <v>103445.79</v>
      </c>
    </row>
    <row r="11">
      <c r="A11" s="48" t="s">
        <v>118</v>
      </c>
      <c r="B11" s="48" t="s">
        <v>119</v>
      </c>
      <c r="C11" s="48" t="s">
        <v>120</v>
      </c>
      <c r="D11" s="48" t="s">
        <v>121</v>
      </c>
      <c r="E11" s="48" t="s">
        <v>122</v>
      </c>
      <c r="F11" s="48" t="s">
        <v>122</v>
      </c>
      <c r="G11" s="48">
        <v>1.01</v>
      </c>
      <c r="H11" s="48">
        <v>1.01</v>
      </c>
    </row>
    <row r="12">
      <c r="A12" s="48" t="s">
        <v>123</v>
      </c>
      <c r="B12" s="88">
        <v>44568.0</v>
      </c>
      <c r="C12" s="48" t="s">
        <v>124</v>
      </c>
      <c r="D12" s="48" t="s">
        <v>125</v>
      </c>
      <c r="E12" s="48" t="s">
        <v>125</v>
      </c>
      <c r="F12" s="48" t="s">
        <v>124</v>
      </c>
      <c r="G12" s="48">
        <v>6.39</v>
      </c>
      <c r="H12" s="48">
        <v>86353.91</v>
      </c>
    </row>
    <row r="13">
      <c r="A13" s="48" t="s">
        <v>126</v>
      </c>
      <c r="B13" s="88">
        <v>44569.0</v>
      </c>
      <c r="C13" s="48" t="s">
        <v>124</v>
      </c>
      <c r="D13" s="48" t="s">
        <v>127</v>
      </c>
      <c r="E13" s="48" t="s">
        <v>127</v>
      </c>
      <c r="F13" s="48" t="s">
        <v>124</v>
      </c>
      <c r="G13" s="48">
        <v>11.79</v>
      </c>
      <c r="H13" s="48">
        <v>94269.42</v>
      </c>
    </row>
    <row r="14">
      <c r="A14" s="48" t="s">
        <v>128</v>
      </c>
      <c r="B14" s="88">
        <v>44571.0</v>
      </c>
      <c r="C14" s="48" t="s">
        <v>124</v>
      </c>
      <c r="D14" s="48" t="s">
        <v>129</v>
      </c>
      <c r="E14" s="48" t="s">
        <v>129</v>
      </c>
      <c r="F14" s="48" t="s">
        <v>124</v>
      </c>
      <c r="G14" s="48">
        <v>15.58</v>
      </c>
      <c r="H14" s="48">
        <v>101058.33</v>
      </c>
    </row>
    <row r="15">
      <c r="A15" s="48" t="s">
        <v>130</v>
      </c>
      <c r="B15" s="88">
        <v>44570.0</v>
      </c>
      <c r="C15" s="48" t="s">
        <v>124</v>
      </c>
      <c r="D15" s="48" t="s">
        <v>131</v>
      </c>
      <c r="E15" s="48" t="s">
        <v>131</v>
      </c>
      <c r="F15" s="48" t="s">
        <v>124</v>
      </c>
      <c r="G15" s="48">
        <v>15.89</v>
      </c>
      <c r="H15" s="48">
        <v>93139.03</v>
      </c>
    </row>
    <row r="16">
      <c r="A16" s="48" t="s">
        <v>132</v>
      </c>
      <c r="B16" s="88">
        <v>44572.0</v>
      </c>
      <c r="C16" s="48" t="s">
        <v>124</v>
      </c>
      <c r="D16" s="48" t="s">
        <v>133</v>
      </c>
      <c r="E16" s="48" t="s">
        <v>133</v>
      </c>
      <c r="F16" s="48" t="s">
        <v>124</v>
      </c>
      <c r="G16" s="48">
        <v>25.56</v>
      </c>
      <c r="H16" s="48">
        <v>99937.61</v>
      </c>
    </row>
    <row r="17">
      <c r="A17" s="48" t="s">
        <v>134</v>
      </c>
      <c r="B17" s="88">
        <v>44573.0</v>
      </c>
      <c r="C17" s="48" t="s">
        <v>124</v>
      </c>
      <c r="D17" s="48" t="s">
        <v>135</v>
      </c>
      <c r="E17" s="48" t="s">
        <v>135</v>
      </c>
      <c r="F17" s="48" t="s">
        <v>124</v>
      </c>
      <c r="G17" s="48">
        <v>32.6</v>
      </c>
      <c r="H17" s="48">
        <v>98823.93</v>
      </c>
    </row>
    <row r="18">
      <c r="A18" s="48" t="s">
        <v>136</v>
      </c>
      <c r="B18" s="88">
        <v>44927.0</v>
      </c>
      <c r="C18" s="48" t="s">
        <v>124</v>
      </c>
      <c r="D18" s="48" t="s">
        <v>137</v>
      </c>
      <c r="E18" s="48" t="s">
        <v>137</v>
      </c>
      <c r="F18" s="48" t="s">
        <v>124</v>
      </c>
      <c r="G18" s="48">
        <v>33.32</v>
      </c>
      <c r="H18" s="48">
        <v>97710.97</v>
      </c>
    </row>
    <row r="19">
      <c r="A19" s="48" t="s">
        <v>138</v>
      </c>
      <c r="B19" s="88">
        <v>44928.0</v>
      </c>
      <c r="C19" s="48" t="s">
        <v>124</v>
      </c>
      <c r="D19" s="48" t="s">
        <v>139</v>
      </c>
      <c r="E19" s="48" t="s">
        <v>139</v>
      </c>
      <c r="F19" s="48" t="s">
        <v>124</v>
      </c>
      <c r="G19" s="48">
        <v>46.58</v>
      </c>
      <c r="H19" s="48">
        <v>105661.27</v>
      </c>
    </row>
    <row r="20">
      <c r="A20" s="48" t="s">
        <v>113</v>
      </c>
      <c r="B20" s="88">
        <v>44929.0</v>
      </c>
      <c r="C20" s="48" t="s">
        <v>124</v>
      </c>
      <c r="D20" s="48" t="s">
        <v>140</v>
      </c>
      <c r="E20" s="48" t="s">
        <v>140</v>
      </c>
      <c r="F20" s="48" t="s">
        <v>124</v>
      </c>
      <c r="G20" s="48">
        <v>52.34</v>
      </c>
      <c r="H20" s="48">
        <v>103498.13</v>
      </c>
    </row>
    <row r="21">
      <c r="A21" s="48" t="s">
        <v>141</v>
      </c>
      <c r="B21" s="88">
        <v>44930.0</v>
      </c>
      <c r="C21" s="48" t="s">
        <v>124</v>
      </c>
      <c r="D21" s="48" t="s">
        <v>142</v>
      </c>
      <c r="E21" s="48" t="s">
        <v>142</v>
      </c>
      <c r="F21" s="48" t="s">
        <v>124</v>
      </c>
      <c r="G21" s="48">
        <v>68.82</v>
      </c>
      <c r="H21" s="48">
        <v>111470.67</v>
      </c>
    </row>
    <row r="22">
      <c r="A22" s="48" t="s">
        <v>143</v>
      </c>
      <c r="B22" s="48" t="s">
        <v>143</v>
      </c>
      <c r="C22" s="48" t="s">
        <v>120</v>
      </c>
      <c r="D22" s="48" t="s">
        <v>144</v>
      </c>
      <c r="E22" s="48" t="s">
        <v>145</v>
      </c>
      <c r="F22" s="48" t="s">
        <v>146</v>
      </c>
      <c r="G22" s="48">
        <v>3000.0</v>
      </c>
      <c r="H22" s="48">
        <v>102564.69</v>
      </c>
    </row>
    <row r="23">
      <c r="A23" s="48" t="s">
        <v>147</v>
      </c>
      <c r="B23" s="48" t="s">
        <v>147</v>
      </c>
      <c r="C23" s="48" t="s">
        <v>120</v>
      </c>
      <c r="D23" s="48" t="s">
        <v>148</v>
      </c>
      <c r="E23" s="48" t="s">
        <v>145</v>
      </c>
      <c r="F23" s="48" t="s">
        <v>149</v>
      </c>
      <c r="G23" s="48">
        <v>3000.0</v>
      </c>
      <c r="H23" s="48">
        <v>99564.69</v>
      </c>
    </row>
    <row r="24">
      <c r="A24" s="48" t="s">
        <v>138</v>
      </c>
      <c r="B24" s="48" t="s">
        <v>138</v>
      </c>
      <c r="C24" s="48" t="s">
        <v>120</v>
      </c>
      <c r="D24" s="48" t="s">
        <v>150</v>
      </c>
      <c r="E24" s="48" t="s">
        <v>145</v>
      </c>
      <c r="F24" s="48" t="s">
        <v>146</v>
      </c>
      <c r="G24" s="48">
        <v>3050.0</v>
      </c>
      <c r="H24" s="48">
        <v>105614.69</v>
      </c>
    </row>
    <row r="25">
      <c r="A25" s="48" t="s">
        <v>151</v>
      </c>
      <c r="B25" s="48" t="s">
        <v>151</v>
      </c>
      <c r="C25" s="48" t="s">
        <v>120</v>
      </c>
      <c r="D25" s="48" t="s">
        <v>152</v>
      </c>
      <c r="E25" s="48" t="s">
        <v>145</v>
      </c>
      <c r="F25" s="48" t="s">
        <v>149</v>
      </c>
      <c r="G25" s="48">
        <v>9050.0</v>
      </c>
      <c r="H25" s="48">
        <v>111401.85</v>
      </c>
    </row>
    <row r="26">
      <c r="A26" s="48" t="s">
        <v>153</v>
      </c>
      <c r="B26" s="48" t="s">
        <v>153</v>
      </c>
      <c r="C26" s="48" t="s">
        <v>154</v>
      </c>
      <c r="D26" s="48" t="s">
        <v>155</v>
      </c>
      <c r="E26" s="48" t="s">
        <v>156</v>
      </c>
      <c r="F26" s="48" t="s">
        <v>157</v>
      </c>
      <c r="G26" s="48">
        <v>9050.0</v>
      </c>
      <c r="H26" s="48">
        <v>101042.75</v>
      </c>
    </row>
    <row r="27">
      <c r="A27" s="88">
        <v>44780.0</v>
      </c>
      <c r="B27" s="88">
        <v>44780.0</v>
      </c>
      <c r="C27" s="48" t="s">
        <v>120</v>
      </c>
      <c r="D27" s="48" t="s">
        <v>158</v>
      </c>
      <c r="E27" s="48" t="s">
        <v>145</v>
      </c>
      <c r="F27" s="48" t="s">
        <v>159</v>
      </c>
      <c r="G27" s="48">
        <v>9050.0</v>
      </c>
      <c r="H27" s="48">
        <v>95403.91</v>
      </c>
    </row>
    <row r="28">
      <c r="A28" s="48" t="s">
        <v>160</v>
      </c>
      <c r="B28" s="48" t="s">
        <v>160</v>
      </c>
      <c r="C28" s="48" t="s">
        <v>120</v>
      </c>
      <c r="D28" s="48" t="s">
        <v>161</v>
      </c>
      <c r="E28" s="48" t="s">
        <v>162</v>
      </c>
      <c r="F28" s="48" t="s">
        <v>163</v>
      </c>
      <c r="G28" s="48">
        <v>86346.51</v>
      </c>
      <c r="H28" s="48">
        <v>86347.52</v>
      </c>
    </row>
  </sheetData>
  <drawing r:id="rId1"/>
</worksheet>
</file>