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U:\CLIENTS S-Z\SPE5  SPM SSAS\Accounts\2020\"/>
    </mc:Choice>
  </mc:AlternateContent>
  <bookViews>
    <workbookView xWindow="360" yWindow="12" windowWidth="11340" windowHeight="6540" activeTab="1"/>
  </bookViews>
  <sheets>
    <sheet name="Fund Acc" sheetId="1" r:id="rId1"/>
    <sheet name="Net Assets" sheetId="2" r:id="rId2"/>
    <sheet name="Notes to FS" sheetId="3" r:id="rId3"/>
    <sheet name="Notes FS ct'd" sheetId="4" r:id="rId4"/>
    <sheet name="Notes ct'd" sheetId="5" r:id="rId5"/>
    <sheet name="Notes 4" sheetId="6" r:id="rId6"/>
    <sheet name="Compliance" sheetId="8" r:id="rId7"/>
  </sheets>
  <calcPr calcId="162913"/>
</workbook>
</file>

<file path=xl/calcChain.xml><?xml version="1.0" encoding="utf-8"?>
<calcChain xmlns="http://schemas.openxmlformats.org/spreadsheetml/2006/main">
  <c r="I42" i="4" l="1"/>
  <c r="I31" i="4"/>
  <c r="I18" i="4"/>
  <c r="H32" i="1" l="1"/>
  <c r="K49" i="5" l="1"/>
  <c r="H15" i="2" s="1"/>
  <c r="I22" i="5"/>
  <c r="I27" i="5" s="1"/>
  <c r="I29" i="5" s="1"/>
  <c r="K22" i="5"/>
  <c r="K27" i="5" s="1"/>
  <c r="M22" i="5"/>
  <c r="G26" i="1" s="1"/>
  <c r="O20" i="5"/>
  <c r="G31" i="4"/>
  <c r="G18" i="1" s="1"/>
  <c r="H19" i="1" s="1"/>
  <c r="A1" i="8"/>
  <c r="A5" i="8"/>
  <c r="A1" i="6"/>
  <c r="A5" i="6"/>
  <c r="A1" i="5"/>
  <c r="A5" i="5"/>
  <c r="O18" i="5"/>
  <c r="O19" i="5"/>
  <c r="G22" i="5"/>
  <c r="G27" i="5" s="1"/>
  <c r="G29" i="5" s="1"/>
  <c r="K57" i="5"/>
  <c r="H17" i="2" s="1"/>
  <c r="A1" i="4"/>
  <c r="A5" i="4"/>
  <c r="G18" i="4"/>
  <c r="H13" i="1" s="1"/>
  <c r="H14" i="1" s="1"/>
  <c r="G42" i="4"/>
  <c r="G24" i="1" s="1"/>
  <c r="A1" i="3"/>
  <c r="A5" i="3"/>
  <c r="A1" i="2"/>
  <c r="M27" i="5" l="1"/>
  <c r="M29" i="5" s="1"/>
  <c r="O22" i="5"/>
  <c r="H13" i="2" s="1"/>
  <c r="H19" i="2" s="1"/>
  <c r="H28" i="1"/>
  <c r="K29" i="5"/>
  <c r="H21" i="1"/>
  <c r="O29" i="5" l="1"/>
  <c r="O27" i="5"/>
  <c r="H30" i="1"/>
  <c r="H35" i="1" s="1"/>
</calcChain>
</file>

<file path=xl/sharedStrings.xml><?xml version="1.0" encoding="utf-8"?>
<sst xmlns="http://schemas.openxmlformats.org/spreadsheetml/2006/main" count="196" uniqueCount="155">
  <si>
    <t>Fund Account</t>
  </si>
  <si>
    <t>Notes</t>
  </si>
  <si>
    <t>£</t>
  </si>
  <si>
    <t>Contributions</t>
  </si>
  <si>
    <t>Employers - normal</t>
  </si>
  <si>
    <t>Benefits and other expenses</t>
  </si>
  <si>
    <t>Administrative expenses</t>
  </si>
  <si>
    <t>Returns on investments</t>
  </si>
  <si>
    <t>Investment income</t>
  </si>
  <si>
    <t xml:space="preserve">- </t>
  </si>
  <si>
    <t>Net returns on investments</t>
  </si>
  <si>
    <t>Net assets of the scheme</t>
  </si>
  <si>
    <t>Net Assets Statement</t>
  </si>
  <si>
    <t>Investments</t>
  </si>
  <si>
    <t>Assets not designated to members</t>
  </si>
  <si>
    <t>Current assets</t>
  </si>
  <si>
    <t>Current liabilities</t>
  </si>
  <si>
    <t>...............................................</t>
  </si>
  <si>
    <t>Notes to the Financial Statements</t>
  </si>
  <si>
    <t>1.</t>
  </si>
  <si>
    <t>Accounting policies</t>
  </si>
  <si>
    <t>Basis of preparation</t>
  </si>
  <si>
    <t>The financial statements summarise the transactions of the scheme and deal with the net assets at</t>
  </si>
  <si>
    <t>the disposal of the trustees.  They do not take account of obligations to pay pensions and benefits</t>
  </si>
  <si>
    <t>which fall due after the end of the scheme year.</t>
  </si>
  <si>
    <t>Income and expenditure</t>
  </si>
  <si>
    <t>Contributions receivable, other income, administrative and other expenses are accounted for on an</t>
  </si>
  <si>
    <t>accruals basis.</t>
  </si>
  <si>
    <t>Investment income is accounted for on a receivable basis.  Investment management expenses are</t>
  </si>
  <si>
    <t xml:space="preserve">based on a combination of a fixed fee and an investment performance element.  These costs are </t>
  </si>
  <si>
    <t>Changes in the market value of investments</t>
  </si>
  <si>
    <t xml:space="preserve">This includes profits and losses on investments sold as well as gains and falls in the value of </t>
  </si>
  <si>
    <t>investments held.</t>
  </si>
  <si>
    <t>Notes to the Financial Statements  (continued)</t>
  </si>
  <si>
    <t xml:space="preserve">£ </t>
  </si>
  <si>
    <t>3.</t>
  </si>
  <si>
    <t>2.</t>
  </si>
  <si>
    <t>Net rents from properties</t>
  </si>
  <si>
    <t>Interest on cash deposits</t>
  </si>
  <si>
    <t>4.</t>
  </si>
  <si>
    <t>Value at</t>
  </si>
  <si>
    <t>Purchases</t>
  </si>
  <si>
    <t>at</t>
  </si>
  <si>
    <t>cost</t>
  </si>
  <si>
    <t>Change in</t>
  </si>
  <si>
    <t>value</t>
  </si>
  <si>
    <t>31 March</t>
  </si>
  <si>
    <t xml:space="preserve">Assets designated to </t>
  </si>
  <si>
    <t xml:space="preserve">  members</t>
  </si>
  <si>
    <t>Assets not designated</t>
  </si>
  <si>
    <t xml:space="preserve">  to members</t>
  </si>
  <si>
    <t>Significant investments</t>
  </si>
  <si>
    <t>6.</t>
  </si>
  <si>
    <t>Accruals and deferred income</t>
  </si>
  <si>
    <t>7.</t>
  </si>
  <si>
    <t>Controlling Party</t>
  </si>
  <si>
    <t>8.</t>
  </si>
  <si>
    <t>Related Party Transactions</t>
  </si>
  <si>
    <t>Employer Related Parties</t>
  </si>
  <si>
    <t>Under the disclosure requirements of Financial Reporting Standard 8 ("FRS 8"), the participating</t>
  </si>
  <si>
    <t>employer and the scheme are related parties.  The directors of the participating employer and the</t>
  </si>
  <si>
    <t>scheme are also related parties.</t>
  </si>
  <si>
    <t>Officer and manager related parties</t>
  </si>
  <si>
    <t>Self investment</t>
  </si>
  <si>
    <t>Proportion</t>
  </si>
  <si>
    <t>of scheme's</t>
  </si>
  <si>
    <t>resources</t>
  </si>
  <si>
    <t>%</t>
  </si>
  <si>
    <t>9.</t>
  </si>
  <si>
    <t>Contingent liabilities and commitments</t>
  </si>
  <si>
    <t>In the opinion of the trustees the scheme had no contingent liabilities or commitments at</t>
  </si>
  <si>
    <t>Compliance Statement</t>
  </si>
  <si>
    <t>Tax Status</t>
  </si>
  <si>
    <t xml:space="preserve">The scheme is an exempt approved scheme under the Income and Corporation Taxes Act 1988 </t>
  </si>
  <si>
    <t>and does not bear UK income and capital gains tax.</t>
  </si>
  <si>
    <t xml:space="preserve">The trustees are not aware of any reason why such approval should be prejudiced or withdrawn in </t>
  </si>
  <si>
    <t>the foreseeable future.</t>
  </si>
  <si>
    <t>`</t>
  </si>
  <si>
    <t xml:space="preserve">                                                                      </t>
  </si>
  <si>
    <t>SELF ADMINISTERED PENSION FUND</t>
  </si>
  <si>
    <t>Change in market value of investments</t>
  </si>
  <si>
    <t>Net assets</t>
  </si>
  <si>
    <t>included in the financial statements when invoiced by the investment manager.</t>
  </si>
  <si>
    <t>movements</t>
  </si>
  <si>
    <t>5.</t>
  </si>
  <si>
    <t>Cash at bank</t>
  </si>
  <si>
    <t>SELF AMINISTERED PENSION FUND</t>
  </si>
  <si>
    <t>disclosed in the financial statements.</t>
  </si>
  <si>
    <t xml:space="preserve">These financial statements were approved by the Trustees on </t>
  </si>
  <si>
    <t>Revaluations</t>
  </si>
  <si>
    <t>below.</t>
  </si>
  <si>
    <t>These financial statements have been prepared in accordance with the accounting policies set out</t>
  </si>
  <si>
    <t>Details of investments in which the scheme has invested more than 5% of its net assets are as</t>
  </si>
  <si>
    <t>follows:</t>
  </si>
  <si>
    <t>Other debtors</t>
  </si>
  <si>
    <t>Costs of acquiring properties are included in investment management expenses.</t>
  </si>
  <si>
    <t>market</t>
  </si>
  <si>
    <t>The valuations were prepared on a market value basis.</t>
  </si>
  <si>
    <t>THE SPM SSAS</t>
  </si>
  <si>
    <t>Bank charges</t>
  </si>
  <si>
    <t>Freehold properties</t>
  </si>
  <si>
    <t>Barclays Stockbrokers</t>
  </si>
  <si>
    <t>employer.</t>
  </si>
  <si>
    <t>the participating employer.  Rent receivable by the scheme from Special Piping Materials Limited</t>
  </si>
  <si>
    <t>L Buckley</t>
  </si>
  <si>
    <t>Mrs M L Buckley</t>
  </si>
  <si>
    <t>P Buckley</t>
  </si>
  <si>
    <t>Investments are stated at the bid price at the accounting date.</t>
  </si>
  <si>
    <t>Constitution</t>
  </si>
  <si>
    <t>The sceme was established on 21 January 2011 and is governed by an irrevocable trust deed.</t>
  </si>
  <si>
    <t>There has been no self investment in the scheme employer during the period, other than as</t>
  </si>
  <si>
    <t>Employer contributions</t>
  </si>
  <si>
    <t>M King</t>
  </si>
  <si>
    <t>10.</t>
  </si>
  <si>
    <t>1 April</t>
  </si>
  <si>
    <t>Bank loan interest</t>
  </si>
  <si>
    <t>Insurance</t>
  </si>
  <si>
    <t>VAT</t>
  </si>
  <si>
    <t>Property</t>
  </si>
  <si>
    <t>The movements in the investments during the year were:</t>
  </si>
  <si>
    <t>During the whole of the current year the fund was under the control of its trustees. Details of the</t>
  </si>
  <si>
    <t>trustees are noted on page 1.</t>
  </si>
  <si>
    <t>During the year a property included in investments was leased to Special Piping Materials Limited,</t>
  </si>
  <si>
    <t>Properties</t>
  </si>
  <si>
    <t>During the year a property was rented out to Special Piping Materials Limited, the participating</t>
  </si>
  <si>
    <t>M L Buckley</t>
  </si>
  <si>
    <t>Liabilities</t>
  </si>
  <si>
    <t>Increase in the fund during the year</t>
  </si>
  <si>
    <t xml:space="preserve">Properties are stated at market value at the year end.  </t>
  </si>
  <si>
    <t>Pensions payable</t>
  </si>
  <si>
    <t>Dividends received</t>
  </si>
  <si>
    <t>Profit on disposal of investments</t>
  </si>
  <si>
    <t>Disposals</t>
  </si>
  <si>
    <t>Investment management expenses</t>
  </si>
  <si>
    <t>Loan to Special Piping Materials Limited</t>
  </si>
  <si>
    <t>Net withdrawals from dealings with members</t>
  </si>
  <si>
    <t>Accountancy</t>
  </si>
  <si>
    <t>Pension Practitioner</t>
  </si>
  <si>
    <t>Loan interest received</t>
  </si>
  <si>
    <t>Assets include a loan to Special Piping Materials Limited. The amount outstanding at the year</t>
  </si>
  <si>
    <t>Cash</t>
  </si>
  <si>
    <t>Freehold properties were revalued on 31 March 2019 by the trustees.</t>
  </si>
  <si>
    <t>As at 31 March 2020</t>
  </si>
  <si>
    <t>For the year ended 31 March 2020</t>
  </si>
  <si>
    <t>Net assets of the scheme at 1 April 2019</t>
  </si>
  <si>
    <t>At 31 March 2020</t>
  </si>
  <si>
    <t>The property represents 10.8% (2019 - 10.8%) of the fund's net assets.</t>
  </si>
  <si>
    <t>is included in investment income and amounted to £30,000 (2019 - £30,000).</t>
  </si>
  <si>
    <t>Other debtors includes £157,500 (2019 - £127,500) owed by Special Piping Materials Limited.</t>
  </si>
  <si>
    <t>end was £217,061 (2019 - £217,061).</t>
  </si>
  <si>
    <t>The scheme's administrator received fees of £nil (2019 - £nil) during the year.</t>
  </si>
  <si>
    <t>Included in investments are the following employer related investments at 31 March 2020:</t>
  </si>
  <si>
    <t>31 March 2020 (2019 - £nil).</t>
  </si>
  <si>
    <t>Transfer out</t>
  </si>
  <si>
    <t>Tilney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</si>
</sst>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#,##0_);\(#,##0\)"/>
    <numFmt numFmtId="165" formatCode="#,###\-_);\(#,##0\)"/>
    <numFmt numFmtId="166" formatCode="_-* #,##0_-;\-* #,##0_-;_-* &quot;-&quot;??_-;_-@_-"/>
    <numFmt numFmtId="167" formatCode="#,##0.0_);\(#,##0.0\)"/>
  </numFmts>
  <fonts count="9" x14ac:knownFonts="1">
    <font>
      <sz val="10"/>
      <name val="Arial"/>
    </font>
    <font>
      <sz val="10"/>
      <name val="Arial"/>
    </font>
    <font>
      <b/>
      <sz val="12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8"/>
      <name val="Arial"/>
      <family val="2"/>
    </font>
    <font>
      <i/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0" applyFont="1"/>
    <xf numFmtId="0" fontId="4" fillId="0" borderId="0" xfId="0" applyFont="1"/>
    <xf numFmtId="0" fontId="0" fillId="0" borderId="1" xfId="0" applyBorder="1"/>
    <xf numFmtId="0" fontId="3" fillId="0" borderId="0" xfId="0" applyFont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/>
    <xf numFmtId="164" fontId="0" fillId="0" borderId="1" xfId="0" applyNumberFormat="1" applyBorder="1"/>
    <xf numFmtId="164" fontId="0" fillId="0" borderId="0" xfId="0" quotePrefix="1" applyNumberFormat="1" applyAlignment="1">
      <alignment horizontal="right"/>
    </xf>
    <xf numFmtId="164" fontId="0" fillId="0" borderId="1" xfId="0" quotePrefix="1" applyNumberFormat="1" applyBorder="1" applyAlignment="1">
      <alignment horizontal="right"/>
    </xf>
    <xf numFmtId="164" fontId="0" fillId="0" borderId="2" xfId="0" applyNumberFormat="1" applyBorder="1"/>
    <xf numFmtId="0" fontId="0" fillId="0" borderId="0" xfId="0" applyBorder="1"/>
    <xf numFmtId="0" fontId="3" fillId="0" borderId="0" xfId="0" quotePrefix="1" applyFont="1"/>
    <xf numFmtId="0" fontId="0" fillId="0" borderId="0" xfId="0" applyAlignment="1">
      <alignment horizontal="right"/>
    </xf>
    <xf numFmtId="0" fontId="6" fillId="0" borderId="0" xfId="0" applyFont="1"/>
    <xf numFmtId="0" fontId="5" fillId="0" borderId="0" xfId="0" applyFont="1"/>
    <xf numFmtId="164" fontId="0" fillId="0" borderId="0" xfId="0" applyNumberFormat="1" applyBorder="1"/>
    <xf numFmtId="0" fontId="3" fillId="0" borderId="0" xfId="0" applyFont="1" applyAlignment="1">
      <alignment horizontal="right"/>
    </xf>
    <xf numFmtId="0" fontId="0" fillId="0" borderId="0" xfId="0" quotePrefix="1" applyAlignment="1">
      <alignment horizontal="right"/>
    </xf>
    <xf numFmtId="164" fontId="0" fillId="0" borderId="3" xfId="0" quotePrefix="1" applyNumberFormat="1" applyBorder="1" applyAlignment="1">
      <alignment horizontal="right"/>
    </xf>
    <xf numFmtId="165" fontId="0" fillId="0" borderId="0" xfId="0" applyNumberFormat="1"/>
    <xf numFmtId="165" fontId="0" fillId="0" borderId="1" xfId="0" quotePrefix="1" applyNumberFormat="1" applyBorder="1" applyAlignment="1">
      <alignment horizontal="right"/>
    </xf>
    <xf numFmtId="165" fontId="0" fillId="0" borderId="0" xfId="0" quotePrefix="1" applyNumberFormat="1" applyAlignment="1">
      <alignment horizontal="right"/>
    </xf>
    <xf numFmtId="16" fontId="3" fillId="0" borderId="0" xfId="0" quotePrefix="1" applyNumberFormat="1" applyFont="1" applyAlignment="1">
      <alignment horizontal="center"/>
    </xf>
    <xf numFmtId="0" fontId="3" fillId="0" borderId="0" xfId="0" quotePrefix="1" applyFont="1" applyAlignment="1">
      <alignment horizontal="center"/>
    </xf>
    <xf numFmtId="0" fontId="8" fillId="0" borderId="0" xfId="0" applyFont="1"/>
    <xf numFmtId="164" fontId="0" fillId="0" borderId="0" xfId="0" quotePrefix="1" applyNumberFormat="1" applyBorder="1" applyAlignment="1">
      <alignment horizontal="right"/>
    </xf>
    <xf numFmtId="165" fontId="0" fillId="0" borderId="0" xfId="0" applyNumberFormat="1" applyAlignment="1">
      <alignment horizontal="right"/>
    </xf>
    <xf numFmtId="0" fontId="5" fillId="0" borderId="0" xfId="0" applyFont="1" applyAlignment="1">
      <alignment horizontal="center"/>
    </xf>
    <xf numFmtId="166" fontId="0" fillId="0" borderId="0" xfId="1" quotePrefix="1" applyNumberFormat="1" applyFont="1" applyAlignment="1">
      <alignment horizontal="right"/>
    </xf>
    <xf numFmtId="166" fontId="0" fillId="0" borderId="2" xfId="1" quotePrefix="1" applyNumberFormat="1" applyFont="1" applyBorder="1" applyAlignment="1">
      <alignment horizontal="right"/>
    </xf>
    <xf numFmtId="166" fontId="0" fillId="0" borderId="1" xfId="1" quotePrefix="1" applyNumberFormat="1" applyFont="1" applyBorder="1" applyAlignment="1">
      <alignment horizontal="right"/>
    </xf>
    <xf numFmtId="166" fontId="0" fillId="0" borderId="0" xfId="1" applyNumberFormat="1" applyFont="1" applyAlignment="1">
      <alignment horizontal="right"/>
    </xf>
    <xf numFmtId="166" fontId="0" fillId="0" borderId="0" xfId="1" applyNumberFormat="1" applyFont="1" applyBorder="1"/>
    <xf numFmtId="164" fontId="0" fillId="0" borderId="3" xfId="0" applyNumberFormat="1" applyBorder="1"/>
    <xf numFmtId="166" fontId="0" fillId="0" borderId="0" xfId="1" applyNumberFormat="1" applyFont="1"/>
    <xf numFmtId="167" fontId="0" fillId="0" borderId="2" xfId="0" applyNumberFormat="1" applyBorder="1"/>
    <xf numFmtId="166" fontId="0" fillId="0" borderId="0" xfId="1" applyNumberFormat="1" applyFont="1" applyAlignment="1">
      <alignment horizontal="center"/>
    </xf>
    <xf numFmtId="166" fontId="0" fillId="0" borderId="1" xfId="1" applyNumberFormat="1" applyFont="1" applyBorder="1" applyAlignment="1">
      <alignment horizontal="center"/>
    </xf>
    <xf numFmtId="166" fontId="0" fillId="0" borderId="2" xfId="1" applyNumberFormat="1" applyFont="1" applyBorder="1" applyAlignment="1">
      <alignment horizontal="center"/>
    </xf>
    <xf numFmtId="164" fontId="0" fillId="0" borderId="0" xfId="1" applyNumberFormat="1" applyFont="1"/>
    <xf numFmtId="164" fontId="0" fillId="0" borderId="1" xfId="1" applyNumberFormat="1" applyFont="1" applyBorder="1"/>
    <xf numFmtId="164" fontId="0" fillId="0" borderId="1" xfId="1" applyNumberFormat="1" applyFont="1" applyBorder="1" applyAlignment="1">
      <alignment horizontal="right"/>
    </xf>
    <xf numFmtId="164" fontId="0" fillId="0" borderId="2" xfId="0" quotePrefix="1" applyNumberFormat="1" applyBorder="1" applyAlignment="1">
      <alignment horizontal="right"/>
    </xf>
    <xf numFmtId="164" fontId="0" fillId="0" borderId="1" xfId="1" quotePrefix="1" applyNumberFormat="1" applyFont="1" applyBorder="1" applyAlignment="1">
      <alignment horizontal="right"/>
    </xf>
    <xf numFmtId="164" fontId="0" fillId="0" borderId="0" xfId="1" applyNumberFormat="1" applyFont="1" applyAlignment="1">
      <alignment horizontal="right"/>
    </xf>
    <xf numFmtId="166" fontId="0" fillId="0" borderId="0" xfId="1" quotePrefix="1" applyNumberFormat="1" applyFont="1" applyBorder="1" applyAlignment="1">
      <alignment horizontal="right"/>
    </xf>
    <xf numFmtId="164" fontId="0" fillId="0" borderId="0" xfId="1" quotePrefix="1" applyNumberFormat="1" applyFont="1" applyAlignment="1">
      <alignment horizontal="right"/>
    </xf>
    <xf numFmtId="164" fontId="0" fillId="0" borderId="2" xfId="1" quotePrefix="1" applyNumberFormat="1" applyFont="1" applyBorder="1" applyAlignment="1">
      <alignment horizontal="right"/>
    </xf>
    <xf numFmtId="166" fontId="0" fillId="0" borderId="1" xfId="1" applyNumberFormat="1" applyFont="1" applyBorder="1"/>
    <xf numFmtId="0" fontId="0" fillId="0" borderId="0" xfId="0" applyFill="1"/>
    <xf numFmtId="0" fontId="5" fillId="0" borderId="0" xfId="0" applyFont="1" applyFill="1"/>
    <xf numFmtId="43" fontId="0" fillId="0" borderId="0" xfId="1" applyFont="1"/>
    <xf numFmtId="15" fontId="5" fillId="0" borderId="0" xfId="0" quotePrefix="1" applyNumberFormat="1" applyFont="1" applyFill="1"/>
    <xf numFmtId="0" fontId="3" fillId="0" borderId="0" xfId="0" applyFont="1" applyAlignment="1">
      <alignment horizontal="center"/>
    </xf>
    <xf numFmtId="0" fontId="0" fillId="0" borderId="0" xfId="1" applyNumberFormat="1" applyFont="1"/>
    <xf numFmtId="0" fontId="3" fillId="0" borderId="0" xfId="0" applyFont="1" applyAlignment="1">
      <alignment horizontal="center"/>
    </xf>
    <xf numFmtId="43" fontId="0" fillId="0" borderId="1" xfId="1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36"/>
  <sheetViews>
    <sheetView topLeftCell="A7" workbookViewId="0">
      <selection activeCell="G18" sqref="G18"/>
    </sheetView>
  </sheetViews>
  <sheetFormatPr defaultRowHeight="13.2" x14ac:dyDescent="0.25"/>
  <cols>
    <col min="4" max="4" width="12" customWidth="1"/>
    <col min="5" max="5" width="7.33203125" customWidth="1"/>
    <col min="6" max="6" width="1.6640625" customWidth="1"/>
    <col min="7" max="7" width="8.88671875" bestFit="1" customWidth="1"/>
    <col min="8" max="8" width="10.33203125" bestFit="1" customWidth="1"/>
    <col min="9" max="9" width="1.6640625" customWidth="1"/>
    <col min="11" max="11" width="11.5546875" customWidth="1"/>
  </cols>
  <sheetData>
    <row r="1" spans="1:11" ht="15.6" x14ac:dyDescent="0.3">
      <c r="A1" s="1" t="s">
        <v>98</v>
      </c>
    </row>
    <row r="2" spans="1:11" ht="15.6" x14ac:dyDescent="0.3">
      <c r="A2" s="1" t="s">
        <v>79</v>
      </c>
    </row>
    <row r="4" spans="1:11" ht="13.8" x14ac:dyDescent="0.25">
      <c r="A4" s="2" t="s">
        <v>0</v>
      </c>
    </row>
    <row r="5" spans="1:11" ht="13.8" x14ac:dyDescent="0.25">
      <c r="A5" s="2" t="s">
        <v>143</v>
      </c>
    </row>
    <row r="6" spans="1:11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</row>
    <row r="8" spans="1:11" x14ac:dyDescent="0.25">
      <c r="J8" s="57"/>
      <c r="K8" s="57"/>
    </row>
    <row r="9" spans="1:11" x14ac:dyDescent="0.25">
      <c r="D9" s="4"/>
      <c r="E9" s="5" t="s">
        <v>1</v>
      </c>
      <c r="F9" s="4"/>
      <c r="G9" s="57">
        <v>2020</v>
      </c>
      <c r="H9" s="57"/>
      <c r="I9" s="4"/>
      <c r="J9" s="57">
        <v>2019</v>
      </c>
      <c r="K9" s="57"/>
    </row>
    <row r="10" spans="1:11" x14ac:dyDescent="0.25">
      <c r="E10" s="6"/>
      <c r="F10" s="29"/>
      <c r="G10" s="29" t="s">
        <v>2</v>
      </c>
      <c r="H10" s="29" t="s">
        <v>2</v>
      </c>
      <c r="I10" s="29"/>
      <c r="J10" s="29" t="s">
        <v>2</v>
      </c>
      <c r="K10" s="29" t="s">
        <v>2</v>
      </c>
    </row>
    <row r="11" spans="1:11" x14ac:dyDescent="0.25">
      <c r="E11" s="6"/>
    </row>
    <row r="12" spans="1:11" x14ac:dyDescent="0.25">
      <c r="A12" s="4" t="s">
        <v>3</v>
      </c>
      <c r="E12" s="6"/>
    </row>
    <row r="13" spans="1:11" x14ac:dyDescent="0.25">
      <c r="A13" t="s">
        <v>4</v>
      </c>
      <c r="E13" s="6">
        <v>2</v>
      </c>
      <c r="F13" s="7"/>
      <c r="G13" s="7"/>
      <c r="H13" s="8">
        <f>'Notes FS ct''d'!G18</f>
        <v>0</v>
      </c>
      <c r="I13" s="7"/>
      <c r="J13" s="7"/>
      <c r="K13" s="42">
        <v>14000</v>
      </c>
    </row>
    <row r="14" spans="1:11" x14ac:dyDescent="0.25">
      <c r="E14" s="6"/>
      <c r="F14" s="7"/>
      <c r="G14" s="7"/>
      <c r="H14" s="7">
        <f>SUM(H13:H13)</f>
        <v>0</v>
      </c>
      <c r="I14" s="7"/>
      <c r="J14" s="7"/>
      <c r="K14" s="41">
        <v>14000</v>
      </c>
    </row>
    <row r="15" spans="1:11" x14ac:dyDescent="0.25">
      <c r="A15" s="4" t="s">
        <v>5</v>
      </c>
      <c r="E15" s="6"/>
      <c r="F15" s="7"/>
      <c r="G15" s="7"/>
      <c r="H15" s="7"/>
      <c r="I15" s="7"/>
      <c r="J15" s="7"/>
      <c r="K15" s="7"/>
    </row>
    <row r="16" spans="1:11" x14ac:dyDescent="0.25">
      <c r="A16" s="16" t="s">
        <v>129</v>
      </c>
      <c r="E16" s="6"/>
      <c r="F16" s="7"/>
      <c r="G16" s="7">
        <v>100000</v>
      </c>
      <c r="H16" s="7"/>
      <c r="I16" s="7"/>
      <c r="J16" s="41">
        <v>74004</v>
      </c>
      <c r="K16" s="7"/>
    </row>
    <row r="17" spans="1:11" x14ac:dyDescent="0.25">
      <c r="A17" s="16" t="s">
        <v>153</v>
      </c>
      <c r="E17" s="6"/>
      <c r="F17" s="7"/>
      <c r="G17" s="36">
        <v>138776</v>
      </c>
      <c r="H17" s="7"/>
      <c r="I17" s="7"/>
      <c r="J17" s="36">
        <v>0</v>
      </c>
      <c r="K17" s="7"/>
    </row>
    <row r="18" spans="1:11" x14ac:dyDescent="0.25">
      <c r="A18" t="s">
        <v>6</v>
      </c>
      <c r="E18" s="6">
        <v>3</v>
      </c>
      <c r="F18" s="7"/>
      <c r="G18" s="8">
        <f>'Notes FS ct''d'!G31</f>
        <v>7344</v>
      </c>
      <c r="H18" s="17"/>
      <c r="I18" s="7"/>
      <c r="J18" s="8">
        <v>6472</v>
      </c>
      <c r="K18" s="17"/>
    </row>
    <row r="19" spans="1:11" x14ac:dyDescent="0.25">
      <c r="E19" s="6"/>
      <c r="F19" s="7"/>
      <c r="G19" s="7"/>
      <c r="H19" s="8">
        <f>SUM(G16:G18)</f>
        <v>246120</v>
      </c>
      <c r="I19" s="7"/>
      <c r="J19" s="7"/>
      <c r="K19" s="8">
        <v>80476</v>
      </c>
    </row>
    <row r="20" spans="1:11" x14ac:dyDescent="0.25">
      <c r="E20" s="6"/>
      <c r="F20" s="7"/>
      <c r="G20" s="7"/>
      <c r="H20" s="7"/>
      <c r="I20" s="7"/>
      <c r="J20" s="7"/>
      <c r="K20" s="7"/>
    </row>
    <row r="21" spans="1:11" x14ac:dyDescent="0.25">
      <c r="A21" s="4" t="s">
        <v>135</v>
      </c>
      <c r="E21" s="6"/>
      <c r="F21" s="7"/>
      <c r="G21" s="7"/>
      <c r="H21" s="7">
        <f>H14-H19</f>
        <v>-246120</v>
      </c>
      <c r="I21" s="7"/>
      <c r="J21" s="7"/>
      <c r="K21" s="7">
        <v>-66476</v>
      </c>
    </row>
    <row r="22" spans="1:11" x14ac:dyDescent="0.25">
      <c r="E22" s="6"/>
      <c r="F22" s="7"/>
      <c r="G22" s="7"/>
      <c r="H22" s="7"/>
      <c r="I22" s="7"/>
      <c r="J22" s="7"/>
      <c r="K22" s="7"/>
    </row>
    <row r="23" spans="1:11" x14ac:dyDescent="0.25">
      <c r="A23" s="4" t="s">
        <v>7</v>
      </c>
      <c r="E23" s="6"/>
      <c r="F23" s="7"/>
      <c r="G23" s="7"/>
      <c r="H23" s="7"/>
      <c r="I23" s="7"/>
      <c r="J23" s="7"/>
      <c r="K23" s="7"/>
    </row>
    <row r="24" spans="1:11" x14ac:dyDescent="0.25">
      <c r="A24" t="s">
        <v>8</v>
      </c>
      <c r="E24" s="6">
        <v>4</v>
      </c>
      <c r="F24" s="7"/>
      <c r="G24" s="7">
        <f>'Notes FS ct''d'!G42</f>
        <v>247255</v>
      </c>
      <c r="H24" s="7"/>
      <c r="I24" s="7"/>
      <c r="J24" s="7">
        <v>240515</v>
      </c>
      <c r="K24" s="7"/>
    </row>
    <row r="25" spans="1:11" x14ac:dyDescent="0.25">
      <c r="A25" s="16" t="s">
        <v>133</v>
      </c>
      <c r="E25" s="6"/>
      <c r="F25" s="7"/>
      <c r="G25" s="7">
        <v>-7422</v>
      </c>
      <c r="H25" s="7"/>
      <c r="I25" s="7"/>
      <c r="J25" s="41">
        <v>-6183</v>
      </c>
      <c r="K25" s="7"/>
    </row>
    <row r="26" spans="1:11" x14ac:dyDescent="0.25">
      <c r="A26" t="s">
        <v>80</v>
      </c>
      <c r="E26" s="6">
        <v>5</v>
      </c>
      <c r="F26" s="7"/>
      <c r="G26" s="7">
        <f>'Notes ct''d'!M22</f>
        <v>-119691</v>
      </c>
      <c r="H26" s="7"/>
      <c r="I26" s="7"/>
      <c r="J26" s="7">
        <v>14589</v>
      </c>
      <c r="K26" s="7"/>
    </row>
    <row r="27" spans="1:11" x14ac:dyDescent="0.25">
      <c r="E27" s="6"/>
      <c r="F27" s="7"/>
      <c r="G27" s="10"/>
      <c r="H27" s="7"/>
      <c r="I27" s="7"/>
      <c r="J27" s="10"/>
      <c r="K27" s="7"/>
    </row>
    <row r="28" spans="1:11" x14ac:dyDescent="0.25">
      <c r="A28" s="4" t="s">
        <v>10</v>
      </c>
      <c r="E28" s="6"/>
      <c r="F28" s="7"/>
      <c r="G28" s="7"/>
      <c r="H28" s="8">
        <f>SUM(G24:G27)</f>
        <v>120142</v>
      </c>
      <c r="I28" s="7"/>
      <c r="J28" s="7"/>
      <c r="K28" s="8">
        <v>248921</v>
      </c>
    </row>
    <row r="29" spans="1:11" x14ac:dyDescent="0.25">
      <c r="E29" s="6"/>
      <c r="F29" s="7"/>
      <c r="G29" s="7"/>
      <c r="H29" s="7"/>
      <c r="I29" s="7"/>
      <c r="J29" s="7"/>
      <c r="K29" s="7"/>
    </row>
    <row r="30" spans="1:11" x14ac:dyDescent="0.25">
      <c r="A30" s="4" t="s">
        <v>127</v>
      </c>
      <c r="E30" s="6"/>
      <c r="F30" s="7"/>
      <c r="G30" s="7"/>
      <c r="H30" s="7">
        <f>H21+H28</f>
        <v>-125978</v>
      </c>
      <c r="I30" s="7"/>
      <c r="J30" s="7"/>
      <c r="K30" s="7">
        <v>182445</v>
      </c>
    </row>
    <row r="31" spans="1:11" x14ac:dyDescent="0.25">
      <c r="A31" s="4"/>
      <c r="E31" s="6"/>
      <c r="F31" s="7"/>
      <c r="G31" s="7"/>
      <c r="H31" s="7"/>
      <c r="I31" s="7"/>
      <c r="J31" s="7"/>
      <c r="K31" s="7"/>
    </row>
    <row r="32" spans="1:11" x14ac:dyDescent="0.25">
      <c r="A32" s="16" t="s">
        <v>144</v>
      </c>
      <c r="E32" s="6"/>
      <c r="F32" s="7"/>
      <c r="G32" s="7"/>
      <c r="H32" s="36">
        <f>K35</f>
        <v>3368648</v>
      </c>
      <c r="I32" s="7"/>
      <c r="J32" s="7"/>
      <c r="K32" s="36">
        <v>3186203</v>
      </c>
    </row>
    <row r="33" spans="1:11" x14ac:dyDescent="0.25">
      <c r="F33" s="7"/>
      <c r="G33" s="7"/>
      <c r="H33" s="8"/>
      <c r="I33" s="7"/>
      <c r="J33" s="7"/>
      <c r="K33" s="8"/>
    </row>
    <row r="34" spans="1:11" x14ac:dyDescent="0.25">
      <c r="A34" s="4" t="s">
        <v>11</v>
      </c>
      <c r="F34" s="7"/>
      <c r="G34" s="7"/>
      <c r="H34" s="7"/>
      <c r="I34" s="7"/>
      <c r="J34" s="7"/>
      <c r="K34" s="7"/>
    </row>
    <row r="35" spans="1:11" ht="13.8" thickBot="1" x14ac:dyDescent="0.3">
      <c r="A35" s="16" t="s">
        <v>145</v>
      </c>
      <c r="H35" s="11">
        <f>SUM(H30:H32)</f>
        <v>3242670</v>
      </c>
      <c r="K35" s="11">
        <v>3368648</v>
      </c>
    </row>
    <row r="36" spans="1:11" ht="13.8" thickTop="1" x14ac:dyDescent="0.25"/>
  </sheetData>
  <mergeCells count="3">
    <mergeCell ref="J9:K9"/>
    <mergeCell ref="G9:H9"/>
    <mergeCell ref="J8:K8"/>
  </mergeCells>
  <phoneticPr fontId="7" type="noConversion"/>
  <pageMargins left="0.94488188976377963" right="0.39370078740157483" top="0.78740157480314965" bottom="0.39370078740157483" header="0.51181102362204722" footer="0.70866141732283472"/>
  <pageSetup paperSize="9" orientation="portrait" r:id="rId1"/>
  <headerFooter alignWithMargins="0">
    <oddFooter>&amp;C5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L33"/>
  <sheetViews>
    <sheetView tabSelected="1" topLeftCell="A4" workbookViewId="0">
      <selection activeCell="H17" sqref="H17"/>
    </sheetView>
  </sheetViews>
  <sheetFormatPr defaultRowHeight="13.2" x14ac:dyDescent="0.25"/>
  <cols>
    <col min="7" max="7" width="4" customWidth="1"/>
    <col min="8" max="8" width="9.6640625" bestFit="1" customWidth="1"/>
    <col min="9" max="9" width="4.109375" customWidth="1"/>
    <col min="10" max="10" width="10" customWidth="1"/>
    <col min="11" max="11" width="2.44140625" customWidth="1"/>
    <col min="12" max="12" width="3.6640625" customWidth="1"/>
  </cols>
  <sheetData>
    <row r="1" spans="1:12" ht="15.6" x14ac:dyDescent="0.3">
      <c r="A1" s="1" t="str">
        <f>'Fund Acc'!A1</f>
        <v>THE SPM SSAS</v>
      </c>
    </row>
    <row r="2" spans="1:12" ht="15.6" x14ac:dyDescent="0.3">
      <c r="A2" s="1" t="s">
        <v>79</v>
      </c>
    </row>
    <row r="4" spans="1:12" ht="13.8" x14ac:dyDescent="0.25">
      <c r="A4" s="2" t="s">
        <v>12</v>
      </c>
    </row>
    <row r="5" spans="1:12" ht="13.8" x14ac:dyDescent="0.25">
      <c r="A5" s="2" t="s">
        <v>142</v>
      </c>
    </row>
    <row r="6" spans="1:12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9" spans="1:12" x14ac:dyDescent="0.25">
      <c r="H9" s="25">
        <v>2020</v>
      </c>
      <c r="J9" s="25">
        <v>2019</v>
      </c>
      <c r="K9" s="25"/>
    </row>
    <row r="10" spans="1:12" x14ac:dyDescent="0.25">
      <c r="F10" s="5" t="s">
        <v>1</v>
      </c>
      <c r="G10" s="5"/>
      <c r="H10" s="6" t="s">
        <v>2</v>
      </c>
      <c r="J10" s="6" t="s">
        <v>2</v>
      </c>
      <c r="K10" s="6"/>
    </row>
    <row r="11" spans="1:12" x14ac:dyDescent="0.25">
      <c r="A11" s="4" t="s">
        <v>14</v>
      </c>
      <c r="F11" s="6"/>
      <c r="G11" s="6"/>
      <c r="H11" s="7"/>
      <c r="J11" s="7"/>
      <c r="K11" s="7"/>
    </row>
    <row r="12" spans="1:12" x14ac:dyDescent="0.25">
      <c r="F12" s="6"/>
      <c r="G12" s="6"/>
      <c r="H12" s="7"/>
      <c r="J12" s="7"/>
      <c r="K12" s="7"/>
    </row>
    <row r="13" spans="1:12" x14ac:dyDescent="0.25">
      <c r="A13" t="s">
        <v>13</v>
      </c>
      <c r="F13" s="6">
        <v>5</v>
      </c>
      <c r="G13" s="6"/>
      <c r="H13" s="17">
        <f>'Notes ct''d'!O22</f>
        <v>2830495.52</v>
      </c>
      <c r="J13" s="17">
        <v>2912410.52</v>
      </c>
      <c r="K13" s="7"/>
    </row>
    <row r="14" spans="1:12" x14ac:dyDescent="0.25">
      <c r="F14" s="6"/>
      <c r="G14" s="6"/>
      <c r="H14" s="17"/>
      <c r="J14" s="17"/>
      <c r="K14" s="7"/>
    </row>
    <row r="15" spans="1:12" x14ac:dyDescent="0.25">
      <c r="A15" t="s">
        <v>15</v>
      </c>
      <c r="F15" s="6">
        <v>6</v>
      </c>
      <c r="G15" s="6"/>
      <c r="H15" s="7">
        <f>'Notes ct''d'!K49</f>
        <v>422330</v>
      </c>
      <c r="J15" s="7">
        <v>468610</v>
      </c>
      <c r="K15" s="7"/>
    </row>
    <row r="16" spans="1:12" x14ac:dyDescent="0.25">
      <c r="F16" s="6"/>
      <c r="G16" s="6"/>
      <c r="H16" s="7"/>
      <c r="J16" s="7"/>
      <c r="K16" s="7"/>
    </row>
    <row r="17" spans="1:11" x14ac:dyDescent="0.25">
      <c r="A17" t="s">
        <v>16</v>
      </c>
      <c r="F17" s="6">
        <v>7</v>
      </c>
      <c r="G17" s="6"/>
      <c r="H17" s="10">
        <f>-'Notes ct''d'!K57</f>
        <v>-10156</v>
      </c>
      <c r="J17" s="10">
        <v>-12373</v>
      </c>
      <c r="K17" s="7"/>
    </row>
    <row r="18" spans="1:11" x14ac:dyDescent="0.25">
      <c r="F18" s="6"/>
      <c r="G18" s="6"/>
      <c r="H18" s="7"/>
      <c r="J18" s="7"/>
      <c r="K18" s="7"/>
    </row>
    <row r="19" spans="1:11" ht="13.8" thickBot="1" x14ac:dyDescent="0.3">
      <c r="A19" s="4" t="s">
        <v>81</v>
      </c>
      <c r="F19" s="6"/>
      <c r="G19" s="6"/>
      <c r="H19" s="11">
        <f>SUM(H13:H17)</f>
        <v>3242669.52</v>
      </c>
      <c r="J19" s="11">
        <v>3368647.52</v>
      </c>
      <c r="K19" s="7"/>
    </row>
    <row r="20" spans="1:11" ht="13.8" thickTop="1" x14ac:dyDescent="0.25">
      <c r="F20" s="6"/>
      <c r="G20" s="6"/>
      <c r="H20" s="6"/>
      <c r="K20" s="7"/>
    </row>
    <row r="21" spans="1:11" x14ac:dyDescent="0.25">
      <c r="A21" t="s">
        <v>22</v>
      </c>
      <c r="F21" s="6"/>
      <c r="G21" s="6"/>
      <c r="H21" s="6"/>
      <c r="J21" s="7"/>
      <c r="K21" s="7"/>
    </row>
    <row r="22" spans="1:11" x14ac:dyDescent="0.25">
      <c r="A22" t="s">
        <v>23</v>
      </c>
      <c r="F22" s="6"/>
      <c r="G22" s="6"/>
      <c r="H22" s="6"/>
      <c r="J22" s="7"/>
      <c r="K22" s="7"/>
    </row>
    <row r="23" spans="1:11" x14ac:dyDescent="0.25">
      <c r="A23" t="s">
        <v>24</v>
      </c>
      <c r="F23" s="6"/>
      <c r="G23" s="6"/>
      <c r="H23" s="6"/>
      <c r="J23" s="7"/>
      <c r="K23" s="7"/>
    </row>
    <row r="24" spans="1:11" x14ac:dyDescent="0.25">
      <c r="J24" s="7"/>
      <c r="K24" s="7"/>
    </row>
    <row r="25" spans="1:11" x14ac:dyDescent="0.25">
      <c r="A25" t="s">
        <v>88</v>
      </c>
      <c r="J25" s="7"/>
      <c r="K25" s="7"/>
    </row>
    <row r="26" spans="1:11" x14ac:dyDescent="0.25">
      <c r="J26" s="7"/>
      <c r="K26" s="7"/>
    </row>
    <row r="27" spans="1:11" x14ac:dyDescent="0.25">
      <c r="J27" s="7"/>
      <c r="K27" s="7"/>
    </row>
    <row r="28" spans="1:11" x14ac:dyDescent="0.25">
      <c r="A28" t="s">
        <v>17</v>
      </c>
    </row>
    <row r="29" spans="1:11" x14ac:dyDescent="0.25">
      <c r="A29" t="s">
        <v>104</v>
      </c>
    </row>
    <row r="32" spans="1:11" x14ac:dyDescent="0.25">
      <c r="A32" t="s">
        <v>17</v>
      </c>
    </row>
    <row r="33" spans="1:1" x14ac:dyDescent="0.25">
      <c r="A33" t="s">
        <v>105</v>
      </c>
    </row>
  </sheetData>
  <phoneticPr fontId="7" type="noConversion"/>
  <pageMargins left="0.94488188976377963" right="0.39370078740157483" top="0.78740157480314965" bottom="0.39370078740157483" header="0.51181102362204722" footer="0.70866141732283472"/>
  <pageSetup paperSize="9" orientation="portrait" r:id="rId1"/>
  <headerFooter alignWithMargins="0">
    <oddFooter>&amp;C6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35"/>
  <sheetViews>
    <sheetView topLeftCell="A6" workbookViewId="0">
      <selection activeCell="P30" sqref="P30"/>
    </sheetView>
  </sheetViews>
  <sheetFormatPr defaultRowHeight="13.2" x14ac:dyDescent="0.25"/>
  <cols>
    <col min="1" max="1" width="4.88671875" customWidth="1"/>
    <col min="10" max="10" width="10.109375" customWidth="1"/>
  </cols>
  <sheetData>
    <row r="1" spans="1:11" ht="15.6" x14ac:dyDescent="0.3">
      <c r="A1" s="1" t="str">
        <f>'Fund Acc'!A1</f>
        <v>THE SPM SSAS</v>
      </c>
    </row>
    <row r="2" spans="1:11" ht="15.6" x14ac:dyDescent="0.3">
      <c r="A2" s="1" t="s">
        <v>79</v>
      </c>
    </row>
    <row r="4" spans="1:11" ht="13.8" x14ac:dyDescent="0.25">
      <c r="A4" s="2" t="s">
        <v>18</v>
      </c>
    </row>
    <row r="5" spans="1:11" ht="13.8" x14ac:dyDescent="0.25">
      <c r="A5" s="2" t="str">
        <f>'Fund Acc'!A5</f>
        <v>For the year ended 31 March 2020</v>
      </c>
    </row>
    <row r="6" spans="1:11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12"/>
    </row>
    <row r="9" spans="1:11" ht="13.8" x14ac:dyDescent="0.25">
      <c r="A9" s="13" t="s">
        <v>19</v>
      </c>
      <c r="B9" s="2" t="s">
        <v>20</v>
      </c>
      <c r="C9" s="15"/>
    </row>
    <row r="11" spans="1:11" x14ac:dyDescent="0.25">
      <c r="B11" s="4" t="s">
        <v>21</v>
      </c>
    </row>
    <row r="13" spans="1:11" x14ac:dyDescent="0.25">
      <c r="B13" t="s">
        <v>91</v>
      </c>
    </row>
    <row r="14" spans="1:11" x14ac:dyDescent="0.25">
      <c r="B14" t="s">
        <v>90</v>
      </c>
    </row>
    <row r="16" spans="1:11" x14ac:dyDescent="0.25">
      <c r="B16" s="4" t="s">
        <v>25</v>
      </c>
    </row>
    <row r="18" spans="2:2" x14ac:dyDescent="0.25">
      <c r="B18" t="s">
        <v>26</v>
      </c>
    </row>
    <row r="19" spans="2:2" x14ac:dyDescent="0.25">
      <c r="B19" t="s">
        <v>27</v>
      </c>
    </row>
    <row r="21" spans="2:2" x14ac:dyDescent="0.25">
      <c r="B21" t="s">
        <v>28</v>
      </c>
    </row>
    <row r="22" spans="2:2" x14ac:dyDescent="0.25">
      <c r="B22" t="s">
        <v>29</v>
      </c>
    </row>
    <row r="23" spans="2:2" x14ac:dyDescent="0.25">
      <c r="B23" t="s">
        <v>82</v>
      </c>
    </row>
    <row r="25" spans="2:2" x14ac:dyDescent="0.25">
      <c r="B25" s="4" t="s">
        <v>13</v>
      </c>
    </row>
    <row r="27" spans="2:2" x14ac:dyDescent="0.25">
      <c r="B27" t="s">
        <v>128</v>
      </c>
    </row>
    <row r="28" spans="2:2" x14ac:dyDescent="0.25">
      <c r="B28" t="s">
        <v>95</v>
      </c>
    </row>
    <row r="30" spans="2:2" x14ac:dyDescent="0.25">
      <c r="B30" t="s">
        <v>107</v>
      </c>
    </row>
    <row r="32" spans="2:2" x14ac:dyDescent="0.25">
      <c r="B32" s="4" t="s">
        <v>30</v>
      </c>
    </row>
    <row r="34" spans="2:2" x14ac:dyDescent="0.25">
      <c r="B34" t="s">
        <v>31</v>
      </c>
    </row>
    <row r="35" spans="2:2" x14ac:dyDescent="0.25">
      <c r="B35" t="s">
        <v>32</v>
      </c>
    </row>
  </sheetData>
  <phoneticPr fontId="7" type="noConversion"/>
  <pageMargins left="0.94488188976377963" right="0.39370078740157483" top="0.78740157480314965" bottom="0.39370078740157483" header="0.51181102362204722" footer="0.51181102362204722"/>
  <pageSetup paperSize="9" orientation="portrait" r:id="rId1"/>
  <headerFooter alignWithMargins="0">
    <oddFooter>&amp;C7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44"/>
  <sheetViews>
    <sheetView topLeftCell="A17" workbookViewId="0">
      <selection activeCell="G39" sqref="G39"/>
    </sheetView>
  </sheetViews>
  <sheetFormatPr defaultRowHeight="13.2" x14ac:dyDescent="0.25"/>
  <cols>
    <col min="1" max="1" width="4.88671875" customWidth="1"/>
    <col min="7" max="7" width="9.44140625" bestFit="1" customWidth="1"/>
    <col min="8" max="8" width="3" customWidth="1"/>
    <col min="9" max="9" width="9.5546875" bestFit="1" customWidth="1"/>
    <col min="10" max="10" width="5.109375" customWidth="1"/>
  </cols>
  <sheetData>
    <row r="1" spans="1:10" ht="15.6" x14ac:dyDescent="0.3">
      <c r="A1" s="1" t="str">
        <f>'Fund Acc'!A1</f>
        <v>THE SPM SSAS</v>
      </c>
    </row>
    <row r="2" spans="1:10" ht="15.6" x14ac:dyDescent="0.3">
      <c r="A2" s="1" t="s">
        <v>79</v>
      </c>
    </row>
    <row r="4" spans="1:10" ht="13.8" x14ac:dyDescent="0.25">
      <c r="A4" s="2" t="s">
        <v>33</v>
      </c>
    </row>
    <row r="5" spans="1:10" ht="13.8" x14ac:dyDescent="0.25">
      <c r="A5" s="2" t="str">
        <f>'Fund Acc'!A5</f>
        <v>For the year ended 31 March 2020</v>
      </c>
    </row>
    <row r="6" spans="1:10" x14ac:dyDescent="0.25">
      <c r="A6" s="3"/>
      <c r="B6" s="3"/>
      <c r="C6" s="3"/>
      <c r="D6" s="3"/>
      <c r="E6" s="3"/>
      <c r="F6" s="3"/>
      <c r="G6" s="3"/>
      <c r="H6" s="3"/>
      <c r="I6" s="3"/>
      <c r="J6" s="3"/>
    </row>
    <row r="8" spans="1:10" x14ac:dyDescent="0.25">
      <c r="I8" s="5"/>
    </row>
    <row r="9" spans="1:10" x14ac:dyDescent="0.25">
      <c r="G9" s="5">
        <v>2020</v>
      </c>
      <c r="H9" s="5"/>
      <c r="I9" s="55">
        <v>2019</v>
      </c>
    </row>
    <row r="10" spans="1:10" x14ac:dyDescent="0.25">
      <c r="G10" s="6" t="s">
        <v>34</v>
      </c>
      <c r="H10" s="6"/>
      <c r="I10" s="6" t="s">
        <v>34</v>
      </c>
    </row>
    <row r="11" spans="1:10" x14ac:dyDescent="0.25">
      <c r="G11" s="6"/>
      <c r="H11" s="6"/>
      <c r="I11" s="6"/>
    </row>
    <row r="12" spans="1:10" x14ac:dyDescent="0.25">
      <c r="A12" s="13" t="s">
        <v>36</v>
      </c>
      <c r="B12" s="4" t="s">
        <v>111</v>
      </c>
      <c r="G12" s="6"/>
      <c r="H12" s="6"/>
      <c r="I12" s="6"/>
    </row>
    <row r="13" spans="1:10" x14ac:dyDescent="0.25">
      <c r="G13" s="6"/>
      <c r="H13" s="6"/>
      <c r="I13" s="6"/>
    </row>
    <row r="14" spans="1:10" x14ac:dyDescent="0.25">
      <c r="B14" t="s">
        <v>106</v>
      </c>
      <c r="G14" s="38">
        <v>0</v>
      </c>
      <c r="H14" s="6"/>
      <c r="I14" s="38">
        <v>9000</v>
      </c>
    </row>
    <row r="15" spans="1:10" x14ac:dyDescent="0.25">
      <c r="B15" t="s">
        <v>125</v>
      </c>
      <c r="G15" s="38"/>
      <c r="H15" s="6"/>
      <c r="I15" s="38"/>
    </row>
    <row r="16" spans="1:10" x14ac:dyDescent="0.25">
      <c r="B16" t="s">
        <v>112</v>
      </c>
      <c r="G16" s="39">
        <v>0</v>
      </c>
      <c r="H16" s="6"/>
      <c r="I16" s="39">
        <v>5000</v>
      </c>
    </row>
    <row r="17" spans="1:9" x14ac:dyDescent="0.25">
      <c r="G17" s="38"/>
      <c r="H17" s="6"/>
      <c r="I17" s="38"/>
    </row>
    <row r="18" spans="1:9" ht="13.8" thickBot="1" x14ac:dyDescent="0.3">
      <c r="G18" s="40">
        <f>SUM(G14:G16)</f>
        <v>0</v>
      </c>
      <c r="H18" s="6"/>
      <c r="I18" s="40">
        <f>SUM(I14:I16)</f>
        <v>14000</v>
      </c>
    </row>
    <row r="19" spans="1:9" ht="13.8" thickTop="1" x14ac:dyDescent="0.25">
      <c r="G19" s="6"/>
      <c r="H19" s="6"/>
      <c r="I19" s="6"/>
    </row>
    <row r="20" spans="1:9" x14ac:dyDescent="0.25">
      <c r="G20" s="6"/>
      <c r="H20" s="6"/>
      <c r="I20" s="6"/>
    </row>
    <row r="21" spans="1:9" x14ac:dyDescent="0.25">
      <c r="G21" s="14"/>
      <c r="H21" s="14"/>
      <c r="I21" s="14"/>
    </row>
    <row r="22" spans="1:9" x14ac:dyDescent="0.25">
      <c r="A22" s="13" t="s">
        <v>35</v>
      </c>
      <c r="B22" s="4" t="s">
        <v>6</v>
      </c>
      <c r="G22" s="7"/>
      <c r="H22" s="7"/>
      <c r="I22" s="7"/>
    </row>
    <row r="23" spans="1:9" x14ac:dyDescent="0.25">
      <c r="G23" s="6" t="s">
        <v>34</v>
      </c>
      <c r="H23" s="6"/>
      <c r="I23" s="6" t="s">
        <v>34</v>
      </c>
    </row>
    <row r="24" spans="1:9" x14ac:dyDescent="0.25">
      <c r="B24" t="s">
        <v>115</v>
      </c>
      <c r="G24" s="53">
        <v>0</v>
      </c>
      <c r="H24" s="7"/>
      <c r="I24" s="53">
        <v>0</v>
      </c>
    </row>
    <row r="25" spans="1:9" x14ac:dyDescent="0.25">
      <c r="B25" t="s">
        <v>99</v>
      </c>
      <c r="G25" s="34">
        <v>94</v>
      </c>
      <c r="H25" s="7"/>
      <c r="I25" s="34">
        <v>84</v>
      </c>
    </row>
    <row r="26" spans="1:9" x14ac:dyDescent="0.25">
      <c r="B26" t="s">
        <v>116</v>
      </c>
      <c r="G26" s="47">
        <v>5072</v>
      </c>
      <c r="H26" s="7"/>
      <c r="I26" s="47">
        <v>4915</v>
      </c>
    </row>
    <row r="27" spans="1:9" x14ac:dyDescent="0.25">
      <c r="B27" t="s">
        <v>137</v>
      </c>
      <c r="G27" s="47">
        <v>1428</v>
      </c>
      <c r="H27" s="7"/>
      <c r="I27" s="47">
        <v>723</v>
      </c>
    </row>
    <row r="28" spans="1:9" x14ac:dyDescent="0.25">
      <c r="B28" s="16" t="s">
        <v>136</v>
      </c>
      <c r="G28" s="47">
        <v>750</v>
      </c>
      <c r="H28" s="17"/>
      <c r="I28" s="47">
        <v>750</v>
      </c>
    </row>
    <row r="29" spans="1:9" x14ac:dyDescent="0.25">
      <c r="B29" s="16"/>
      <c r="G29" s="32"/>
      <c r="H29" s="7"/>
      <c r="I29" s="32"/>
    </row>
    <row r="31" spans="1:9" ht="13.8" thickBot="1" x14ac:dyDescent="0.3">
      <c r="G31" s="11">
        <f>SUM(G24:G28)</f>
        <v>7344</v>
      </c>
      <c r="H31" s="7"/>
      <c r="I31" s="11">
        <f>SUM(I24:I28)</f>
        <v>6472</v>
      </c>
    </row>
    <row r="32" spans="1:9" ht="13.8" thickTop="1" x14ac:dyDescent="0.25">
      <c r="G32" s="7"/>
      <c r="H32" s="7"/>
      <c r="I32" s="7"/>
    </row>
    <row r="33" spans="1:9" x14ac:dyDescent="0.25">
      <c r="A33" s="13" t="s">
        <v>39</v>
      </c>
      <c r="B33" s="4" t="s">
        <v>8</v>
      </c>
      <c r="G33" s="7"/>
      <c r="H33" s="7"/>
      <c r="I33" s="7"/>
    </row>
    <row r="34" spans="1:9" x14ac:dyDescent="0.25">
      <c r="G34" s="6" t="s">
        <v>34</v>
      </c>
      <c r="H34" s="6"/>
      <c r="I34" s="6" t="s">
        <v>34</v>
      </c>
    </row>
    <row r="35" spans="1:9" x14ac:dyDescent="0.25">
      <c r="B35" t="s">
        <v>37</v>
      </c>
      <c r="G35" s="7">
        <v>222352</v>
      </c>
      <c r="H35" s="7"/>
      <c r="I35" s="7">
        <v>222352</v>
      </c>
    </row>
    <row r="36" spans="1:9" x14ac:dyDescent="0.25">
      <c r="B36" t="s">
        <v>130</v>
      </c>
      <c r="G36" s="7">
        <v>14429</v>
      </c>
      <c r="H36" s="7"/>
      <c r="I36" s="7">
        <v>4163</v>
      </c>
    </row>
    <row r="37" spans="1:9" x14ac:dyDescent="0.25">
      <c r="B37" t="s">
        <v>131</v>
      </c>
      <c r="G37" s="7">
        <v>7553</v>
      </c>
      <c r="H37" s="7"/>
      <c r="I37" s="7">
        <v>7710</v>
      </c>
    </row>
    <row r="38" spans="1:9" x14ac:dyDescent="0.25">
      <c r="B38" t="s">
        <v>138</v>
      </c>
      <c r="G38" s="7">
        <v>2705</v>
      </c>
      <c r="H38" s="7"/>
      <c r="I38" s="7">
        <v>3901</v>
      </c>
    </row>
    <row r="39" spans="1:9" x14ac:dyDescent="0.25">
      <c r="B39" t="s">
        <v>38</v>
      </c>
      <c r="G39" s="36">
        <v>216</v>
      </c>
      <c r="H39" s="7"/>
      <c r="I39" s="36">
        <v>2389</v>
      </c>
    </row>
    <row r="40" spans="1:9" x14ac:dyDescent="0.25">
      <c r="G40" s="8"/>
      <c r="H40" s="7"/>
      <c r="I40" s="8"/>
    </row>
    <row r="41" spans="1:9" x14ac:dyDescent="0.25">
      <c r="G41" s="7"/>
      <c r="H41" s="7"/>
      <c r="I41" s="7"/>
    </row>
    <row r="42" spans="1:9" ht="13.8" thickBot="1" x14ac:dyDescent="0.3">
      <c r="G42" s="11">
        <f>SUM(G35:G41)</f>
        <v>247255</v>
      </c>
      <c r="H42" s="7"/>
      <c r="I42" s="11">
        <f>SUM(I35:I41)</f>
        <v>240515</v>
      </c>
    </row>
    <row r="43" spans="1:9" ht="13.8" thickTop="1" x14ac:dyDescent="0.25">
      <c r="H43" s="7"/>
    </row>
    <row r="44" spans="1:9" x14ac:dyDescent="0.25">
      <c r="H44" s="7"/>
    </row>
  </sheetData>
  <phoneticPr fontId="7" type="noConversion"/>
  <pageMargins left="0.94488188976377963" right="0.39370078740157483" top="0.78740157480314965" bottom="0.39370078740157483" header="0.51181102362204722" footer="0.70866141732283472"/>
  <pageSetup paperSize="9" orientation="portrait" r:id="rId1"/>
  <headerFooter alignWithMargins="0">
    <oddFooter>&amp;C8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58"/>
  <sheetViews>
    <sheetView zoomScaleNormal="100" workbookViewId="0">
      <selection activeCell="R7" sqref="R7"/>
    </sheetView>
  </sheetViews>
  <sheetFormatPr defaultRowHeight="13.2" x14ac:dyDescent="0.25"/>
  <cols>
    <col min="1" max="1" width="4.88671875" customWidth="1"/>
    <col min="4" max="4" width="3.6640625" customWidth="1"/>
    <col min="5" max="5" width="10.33203125" bestFit="1" customWidth="1"/>
    <col min="6" max="6" width="1.5546875" customWidth="1"/>
    <col min="7" max="7" width="11" customWidth="1"/>
    <col min="8" max="8" width="1.5546875" customWidth="1"/>
    <col min="9" max="9" width="9.6640625" customWidth="1"/>
    <col min="10" max="10" width="1.5546875" customWidth="1"/>
    <col min="11" max="11" width="11.109375" customWidth="1"/>
    <col min="12" max="12" width="1.5546875" customWidth="1"/>
    <col min="13" max="13" width="10" customWidth="1"/>
    <col min="14" max="14" width="1.5546875" customWidth="1"/>
    <col min="15" max="15" width="10.5546875" customWidth="1"/>
  </cols>
  <sheetData>
    <row r="1" spans="1:15" ht="15.6" x14ac:dyDescent="0.3">
      <c r="A1" s="1" t="str">
        <f>'Fund Acc'!A1</f>
        <v>THE SPM SSAS</v>
      </c>
    </row>
    <row r="2" spans="1:15" ht="15.6" x14ac:dyDescent="0.3">
      <c r="A2" s="1" t="s">
        <v>79</v>
      </c>
    </row>
    <row r="4" spans="1:15" ht="13.8" x14ac:dyDescent="0.25">
      <c r="A4" s="2" t="s">
        <v>33</v>
      </c>
    </row>
    <row r="5" spans="1:15" ht="13.8" x14ac:dyDescent="0.25">
      <c r="A5" s="2" t="str">
        <f>'Fund Acc'!A5</f>
        <v>For the year ended 31 March 2020</v>
      </c>
    </row>
    <row r="6" spans="1:15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9" spans="1:15" x14ac:dyDescent="0.25">
      <c r="A9" s="13" t="s">
        <v>84</v>
      </c>
      <c r="B9" s="4" t="s">
        <v>13</v>
      </c>
    </row>
    <row r="11" spans="1:15" x14ac:dyDescent="0.25">
      <c r="B11" t="s">
        <v>119</v>
      </c>
    </row>
    <row r="13" spans="1:15" x14ac:dyDescent="0.25">
      <c r="E13" s="5" t="s">
        <v>40</v>
      </c>
      <c r="F13" s="5"/>
      <c r="G13" s="5" t="s">
        <v>41</v>
      </c>
      <c r="H13" s="5"/>
      <c r="I13" s="5"/>
      <c r="J13" s="5"/>
      <c r="K13" s="6"/>
      <c r="L13" s="6"/>
      <c r="M13" s="5" t="s">
        <v>44</v>
      </c>
      <c r="N13" s="5"/>
      <c r="O13" s="5" t="s">
        <v>40</v>
      </c>
    </row>
    <row r="14" spans="1:15" x14ac:dyDescent="0.25">
      <c r="E14" s="24" t="s">
        <v>114</v>
      </c>
      <c r="F14" s="24"/>
      <c r="G14" s="5" t="s">
        <v>42</v>
      </c>
      <c r="H14" s="5"/>
      <c r="I14" s="5"/>
      <c r="J14" s="5"/>
      <c r="K14" s="5" t="s">
        <v>140</v>
      </c>
      <c r="L14" s="6"/>
      <c r="M14" s="5" t="s">
        <v>96</v>
      </c>
      <c r="N14" s="5"/>
      <c r="O14" s="24" t="s">
        <v>46</v>
      </c>
    </row>
    <row r="15" spans="1:15" x14ac:dyDescent="0.25">
      <c r="E15" s="5">
        <v>2019</v>
      </c>
      <c r="F15" s="5"/>
      <c r="G15" s="5" t="s">
        <v>43</v>
      </c>
      <c r="H15" s="5"/>
      <c r="I15" s="5" t="s">
        <v>132</v>
      </c>
      <c r="J15" s="5"/>
      <c r="K15" s="5" t="s">
        <v>83</v>
      </c>
      <c r="L15" s="6" t="s">
        <v>77</v>
      </c>
      <c r="M15" s="5" t="s">
        <v>45</v>
      </c>
      <c r="N15" s="5"/>
      <c r="O15" s="25">
        <v>2020</v>
      </c>
    </row>
    <row r="16" spans="1:15" x14ac:dyDescent="0.25">
      <c r="E16" s="6" t="s">
        <v>2</v>
      </c>
      <c r="F16" s="6"/>
      <c r="G16" s="6" t="s">
        <v>2</v>
      </c>
      <c r="H16" s="6"/>
      <c r="I16" s="6" t="s">
        <v>2</v>
      </c>
      <c r="J16" s="6"/>
      <c r="K16" s="6" t="s">
        <v>2</v>
      </c>
      <c r="L16" s="6"/>
      <c r="M16" s="6" t="s">
        <v>2</v>
      </c>
      <c r="N16" s="6"/>
      <c r="O16" s="6" t="s">
        <v>2</v>
      </c>
    </row>
    <row r="18" spans="2:15" x14ac:dyDescent="0.25">
      <c r="B18" t="s">
        <v>100</v>
      </c>
      <c r="E18" s="41">
        <v>1997167</v>
      </c>
      <c r="F18" s="7"/>
      <c r="G18" s="30">
        <v>0</v>
      </c>
      <c r="H18" s="21"/>
      <c r="I18" s="21">
        <v>0</v>
      </c>
      <c r="J18" s="21"/>
      <c r="K18" s="23">
        <v>0</v>
      </c>
      <c r="L18" s="21"/>
      <c r="M18" s="23">
        <v>0</v>
      </c>
      <c r="N18" s="7"/>
      <c r="O18" s="7">
        <f>SUM(E18:M18)</f>
        <v>1997167</v>
      </c>
    </row>
    <row r="19" spans="2:15" x14ac:dyDescent="0.25">
      <c r="B19" t="s">
        <v>154</v>
      </c>
      <c r="E19" s="41">
        <v>860925.52</v>
      </c>
      <c r="F19" s="7"/>
      <c r="G19" s="30">
        <v>286405</v>
      </c>
      <c r="H19" s="21"/>
      <c r="I19" s="21">
        <v>-203250</v>
      </c>
      <c r="J19" s="21"/>
      <c r="K19" s="9">
        <v>-45379</v>
      </c>
      <c r="L19" s="21"/>
      <c r="M19" s="48">
        <v>-65373</v>
      </c>
      <c r="N19" s="7"/>
      <c r="O19" s="7">
        <f>SUM(E19:M19)</f>
        <v>833328.52</v>
      </c>
    </row>
    <row r="20" spans="2:15" x14ac:dyDescent="0.25">
      <c r="B20" t="s">
        <v>101</v>
      </c>
      <c r="E20" s="42">
        <v>54318</v>
      </c>
      <c r="F20" s="8"/>
      <c r="G20" s="32"/>
      <c r="H20" s="8"/>
      <c r="I20" s="50"/>
      <c r="J20" s="8"/>
      <c r="K20" s="22"/>
      <c r="L20" s="8"/>
      <c r="M20" s="10">
        <v>-54318</v>
      </c>
      <c r="N20" s="8"/>
      <c r="O20" s="58">
        <f>SUM(E20:M20)</f>
        <v>0</v>
      </c>
    </row>
    <row r="21" spans="2:15" x14ac:dyDescent="0.25">
      <c r="E21" s="41"/>
      <c r="F21" s="7"/>
      <c r="G21" s="21"/>
      <c r="H21" s="7"/>
      <c r="I21" s="7"/>
      <c r="J21" s="7"/>
      <c r="K21" s="7"/>
      <c r="L21" s="7"/>
      <c r="N21" s="7"/>
      <c r="O21" s="7"/>
    </row>
    <row r="22" spans="2:15" x14ac:dyDescent="0.25">
      <c r="E22" s="45">
        <v>2912410.52</v>
      </c>
      <c r="F22" s="3"/>
      <c r="G22" s="32">
        <f>SUM(G18:G21)</f>
        <v>286405</v>
      </c>
      <c r="H22" s="3"/>
      <c r="I22" s="45">
        <f>SUM(I18:I21)</f>
        <v>-203250</v>
      </c>
      <c r="J22" s="3"/>
      <c r="K22" s="45">
        <f>SUM(K18:K21)</f>
        <v>-45379</v>
      </c>
      <c r="L22" s="3"/>
      <c r="M22" s="10">
        <f>SUM(M18:M21)</f>
        <v>-119691</v>
      </c>
      <c r="N22" s="3"/>
      <c r="O22" s="8">
        <f>SUM(O18:O21)</f>
        <v>2830495.52</v>
      </c>
    </row>
    <row r="23" spans="2:15" x14ac:dyDescent="0.25">
      <c r="E23" s="56"/>
      <c r="G23" s="21"/>
    </row>
    <row r="24" spans="2:15" x14ac:dyDescent="0.25">
      <c r="B24" t="s">
        <v>47</v>
      </c>
      <c r="E24" s="56"/>
      <c r="G24" s="21"/>
    </row>
    <row r="25" spans="2:15" x14ac:dyDescent="0.25">
      <c r="B25" t="s">
        <v>48</v>
      </c>
      <c r="E25" s="46" t="s">
        <v>9</v>
      </c>
      <c r="F25" s="7"/>
      <c r="G25" s="23" t="s">
        <v>9</v>
      </c>
      <c r="H25" s="7"/>
      <c r="I25" s="7"/>
      <c r="J25" s="7"/>
      <c r="K25" s="9" t="s">
        <v>9</v>
      </c>
      <c r="L25" s="7"/>
      <c r="M25" s="9" t="s">
        <v>9</v>
      </c>
      <c r="N25" s="7"/>
      <c r="O25" s="9" t="s">
        <v>9</v>
      </c>
    </row>
    <row r="26" spans="2:15" x14ac:dyDescent="0.25">
      <c r="B26" t="s">
        <v>49</v>
      </c>
      <c r="E26" s="41"/>
      <c r="F26" s="7"/>
      <c r="G26" s="28"/>
      <c r="H26" s="7"/>
      <c r="I26" s="7"/>
      <c r="J26" s="7"/>
      <c r="K26" s="7"/>
      <c r="L26" s="7"/>
      <c r="M26" s="7"/>
      <c r="N26" s="7"/>
      <c r="O26" s="7"/>
    </row>
    <row r="27" spans="2:15" x14ac:dyDescent="0.25">
      <c r="B27" t="s">
        <v>50</v>
      </c>
      <c r="E27" s="43">
        <v>2912410.52</v>
      </c>
      <c r="F27" s="8"/>
      <c r="G27" s="10">
        <f>G22</f>
        <v>286405</v>
      </c>
      <c r="H27" s="8"/>
      <c r="I27" s="10">
        <f>I22</f>
        <v>-203250</v>
      </c>
      <c r="J27" s="8"/>
      <c r="K27" s="10">
        <f>K22</f>
        <v>-45379</v>
      </c>
      <c r="L27" s="8"/>
      <c r="M27" s="10">
        <f>M22</f>
        <v>-119691</v>
      </c>
      <c r="N27" s="8"/>
      <c r="O27" s="8">
        <f>SUM(E27:M27)</f>
        <v>2830495.52</v>
      </c>
    </row>
    <row r="28" spans="2:15" x14ac:dyDescent="0.25">
      <c r="E28" s="41"/>
      <c r="F28" s="7"/>
      <c r="G28" s="33"/>
      <c r="H28" s="7"/>
      <c r="I28" s="46"/>
      <c r="J28" s="7"/>
      <c r="K28" s="7"/>
      <c r="L28" s="7"/>
      <c r="M28" s="7"/>
      <c r="N28" s="7"/>
      <c r="O28" s="7"/>
    </row>
    <row r="29" spans="2:15" ht="13.8" thickBot="1" x14ac:dyDescent="0.3">
      <c r="E29" s="49">
        <v>2904987</v>
      </c>
      <c r="F29" s="11"/>
      <c r="G29" s="31">
        <f>SUM(G27:G28)</f>
        <v>286405</v>
      </c>
      <c r="H29" s="11"/>
      <c r="I29" s="49">
        <f>SUM(I27:I28)</f>
        <v>-203250</v>
      </c>
      <c r="J29" s="11"/>
      <c r="K29" s="44">
        <f>SUM(K27:K28)</f>
        <v>-45379</v>
      </c>
      <c r="L29" s="11"/>
      <c r="M29" s="44">
        <f>SUM(M27:M28)</f>
        <v>-119691</v>
      </c>
      <c r="N29" s="11"/>
      <c r="O29" s="11">
        <f>SUM(E29:M29)</f>
        <v>2823072</v>
      </c>
    </row>
    <row r="30" spans="2:15" ht="13.8" thickTop="1" x14ac:dyDescent="0.25"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</row>
    <row r="31" spans="2:15" x14ac:dyDescent="0.25">
      <c r="B31" s="4" t="s">
        <v>51</v>
      </c>
    </row>
    <row r="32" spans="2:15" x14ac:dyDescent="0.25">
      <c r="B32" t="s">
        <v>92</v>
      </c>
    </row>
    <row r="33" spans="1:13" x14ac:dyDescent="0.25">
      <c r="B33" t="s">
        <v>93</v>
      </c>
    </row>
    <row r="35" spans="1:13" x14ac:dyDescent="0.25">
      <c r="B35" s="26" t="s">
        <v>123</v>
      </c>
    </row>
    <row r="36" spans="1:13" x14ac:dyDescent="0.25">
      <c r="B36" s="16" t="s">
        <v>124</v>
      </c>
    </row>
    <row r="37" spans="1:13" x14ac:dyDescent="0.25">
      <c r="B37" t="s">
        <v>102</v>
      </c>
    </row>
    <row r="38" spans="1:13" s="51" customFormat="1" x14ac:dyDescent="0.25">
      <c r="B38" s="52" t="s">
        <v>146</v>
      </c>
    </row>
    <row r="40" spans="1:13" x14ac:dyDescent="0.25">
      <c r="B40" s="26" t="s">
        <v>89</v>
      </c>
    </row>
    <row r="41" spans="1:13" s="51" customFormat="1" x14ac:dyDescent="0.25">
      <c r="B41" s="52" t="s">
        <v>141</v>
      </c>
    </row>
    <row r="42" spans="1:13" x14ac:dyDescent="0.25">
      <c r="B42" t="s">
        <v>97</v>
      </c>
    </row>
    <row r="44" spans="1:13" x14ac:dyDescent="0.25">
      <c r="A44" s="13" t="s">
        <v>52</v>
      </c>
      <c r="B44" s="4" t="s">
        <v>15</v>
      </c>
      <c r="K44" s="5">
        <v>2020</v>
      </c>
      <c r="L44" s="6"/>
      <c r="M44" s="55">
        <v>2019</v>
      </c>
    </row>
    <row r="45" spans="1:13" x14ac:dyDescent="0.25">
      <c r="A45" s="13"/>
      <c r="B45" s="4"/>
      <c r="K45" s="6" t="s">
        <v>2</v>
      </c>
      <c r="L45" s="6"/>
      <c r="M45" s="6" t="s">
        <v>2</v>
      </c>
    </row>
    <row r="46" spans="1:13" x14ac:dyDescent="0.25">
      <c r="B46" t="s">
        <v>85</v>
      </c>
      <c r="K46" s="7">
        <v>154207</v>
      </c>
      <c r="L46" s="7"/>
      <c r="M46" s="7">
        <v>124049</v>
      </c>
    </row>
    <row r="47" spans="1:13" x14ac:dyDescent="0.25">
      <c r="B47" t="s">
        <v>94</v>
      </c>
      <c r="K47" s="47">
        <v>131445</v>
      </c>
      <c r="L47" s="17"/>
      <c r="M47" s="47">
        <v>127500</v>
      </c>
    </row>
    <row r="48" spans="1:13" x14ac:dyDescent="0.25">
      <c r="B48" s="16" t="s">
        <v>134</v>
      </c>
      <c r="K48" s="47">
        <v>136678</v>
      </c>
      <c r="L48" s="7"/>
      <c r="M48" s="47">
        <v>217061</v>
      </c>
    </row>
    <row r="49" spans="1:13" ht="13.8" thickBot="1" x14ac:dyDescent="0.3">
      <c r="K49" s="20">
        <f>SUM(K46:K48)</f>
        <v>422330</v>
      </c>
      <c r="L49" s="7"/>
      <c r="M49" s="20">
        <v>468610</v>
      </c>
    </row>
    <row r="50" spans="1:13" ht="13.8" thickTop="1" x14ac:dyDescent="0.25">
      <c r="K50" s="19"/>
      <c r="M50" s="19"/>
    </row>
    <row r="52" spans="1:13" x14ac:dyDescent="0.25">
      <c r="A52" s="13" t="s">
        <v>54</v>
      </c>
      <c r="B52" s="4" t="s">
        <v>126</v>
      </c>
      <c r="K52" s="5"/>
      <c r="L52" s="6"/>
      <c r="M52" s="55"/>
    </row>
    <row r="53" spans="1:13" x14ac:dyDescent="0.25">
      <c r="K53" s="6" t="s">
        <v>2</v>
      </c>
      <c r="L53" s="6"/>
      <c r="M53" s="6" t="s">
        <v>2</v>
      </c>
    </row>
    <row r="54" spans="1:13" x14ac:dyDescent="0.25">
      <c r="B54" t="s">
        <v>117</v>
      </c>
      <c r="K54" s="33">
        <v>8656</v>
      </c>
      <c r="L54" s="6"/>
      <c r="M54" s="33">
        <v>9618</v>
      </c>
    </row>
    <row r="55" spans="1:13" x14ac:dyDescent="0.25">
      <c r="B55" t="s">
        <v>53</v>
      </c>
      <c r="K55" s="27">
        <v>1500</v>
      </c>
      <c r="L55" s="7"/>
      <c r="M55" s="27">
        <v>2755</v>
      </c>
    </row>
    <row r="56" spans="1:13" x14ac:dyDescent="0.25">
      <c r="K56" s="22"/>
      <c r="L56" s="12"/>
      <c r="M56" s="22"/>
    </row>
    <row r="57" spans="1:13" ht="13.8" thickBot="1" x14ac:dyDescent="0.3">
      <c r="K57" s="35">
        <f>SUM(K54:K56)</f>
        <v>10156</v>
      </c>
      <c r="M57" s="35">
        <v>12373</v>
      </c>
    </row>
    <row r="58" spans="1:13" ht="13.8" thickTop="1" x14ac:dyDescent="0.25"/>
  </sheetData>
  <phoneticPr fontId="7" type="noConversion"/>
  <pageMargins left="0.53" right="0.23" top="0.78740157480314965" bottom="0.39370078740157483" header="0.51181102362204722" footer="0.70866141732283472"/>
  <pageSetup paperSize="9" orientation="portrait" r:id="rId1"/>
  <headerFooter alignWithMargins="0">
    <oddFooter>&amp;C9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N49"/>
  <sheetViews>
    <sheetView workbookViewId="0">
      <selection activeCell="B50" sqref="B50"/>
    </sheetView>
  </sheetViews>
  <sheetFormatPr defaultRowHeight="13.2" x14ac:dyDescent="0.25"/>
  <cols>
    <col min="1" max="1" width="4.88671875" customWidth="1"/>
    <col min="2" max="2" width="9.33203125" bestFit="1" customWidth="1"/>
    <col min="3" max="3" width="4.88671875" customWidth="1"/>
    <col min="9" max="9" width="9.6640625" bestFit="1" customWidth="1"/>
    <col min="10" max="10" width="1.5546875" customWidth="1"/>
    <col min="11" max="11" width="10.88671875" customWidth="1"/>
  </cols>
  <sheetData>
    <row r="1" spans="1:14" ht="15.6" x14ac:dyDescent="0.3">
      <c r="A1" s="1" t="str">
        <f>'Fund Acc'!A1</f>
        <v>THE SPM SSAS</v>
      </c>
    </row>
    <row r="2" spans="1:14" ht="15.6" x14ac:dyDescent="0.3">
      <c r="A2" s="1" t="s">
        <v>86</v>
      </c>
    </row>
    <row r="4" spans="1:14" ht="13.8" x14ac:dyDescent="0.25">
      <c r="A4" s="2" t="s">
        <v>33</v>
      </c>
    </row>
    <row r="5" spans="1:14" ht="13.8" x14ac:dyDescent="0.25">
      <c r="A5" s="2" t="str">
        <f>'Fund Acc'!A5</f>
        <v>For the year ended 31 March 2020</v>
      </c>
    </row>
    <row r="6" spans="1:14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12"/>
      <c r="M6" s="12"/>
      <c r="N6" s="12"/>
    </row>
    <row r="9" spans="1:14" x14ac:dyDescent="0.25">
      <c r="A9" s="13" t="s">
        <v>56</v>
      </c>
      <c r="B9" s="4" t="s">
        <v>55</v>
      </c>
    </row>
    <row r="11" spans="1:14" x14ac:dyDescent="0.25">
      <c r="B11" t="s">
        <v>120</v>
      </c>
    </row>
    <row r="12" spans="1:14" x14ac:dyDescent="0.25">
      <c r="B12" t="s">
        <v>121</v>
      </c>
    </row>
    <row r="14" spans="1:14" x14ac:dyDescent="0.25">
      <c r="A14" s="13" t="s">
        <v>68</v>
      </c>
      <c r="B14" s="4" t="s">
        <v>57</v>
      </c>
      <c r="C14" s="16"/>
      <c r="D14" s="16"/>
    </row>
    <row r="16" spans="1:14" x14ac:dyDescent="0.25">
      <c r="B16" s="4" t="s">
        <v>58</v>
      </c>
    </row>
    <row r="18" spans="2:2" x14ac:dyDescent="0.25">
      <c r="B18" t="s">
        <v>59</v>
      </c>
    </row>
    <row r="19" spans="2:2" x14ac:dyDescent="0.25">
      <c r="B19" t="s">
        <v>60</v>
      </c>
    </row>
    <row r="20" spans="2:2" x14ac:dyDescent="0.25">
      <c r="B20" t="s">
        <v>61</v>
      </c>
    </row>
    <row r="22" spans="2:2" s="51" customFormat="1" x14ac:dyDescent="0.25">
      <c r="B22" s="51" t="s">
        <v>122</v>
      </c>
    </row>
    <row r="23" spans="2:2" s="51" customFormat="1" x14ac:dyDescent="0.25">
      <c r="B23" s="51" t="s">
        <v>103</v>
      </c>
    </row>
    <row r="24" spans="2:2" s="51" customFormat="1" x14ac:dyDescent="0.25">
      <c r="B24" s="52" t="s">
        <v>147</v>
      </c>
    </row>
    <row r="25" spans="2:2" x14ac:dyDescent="0.25">
      <c r="B25" s="16"/>
    </row>
    <row r="26" spans="2:2" s="51" customFormat="1" x14ac:dyDescent="0.25">
      <c r="B26" s="52" t="s">
        <v>148</v>
      </c>
    </row>
    <row r="27" spans="2:2" x14ac:dyDescent="0.25">
      <c r="B27" s="16"/>
    </row>
    <row r="28" spans="2:2" s="51" customFormat="1" x14ac:dyDescent="0.25">
      <c r="B28" s="52" t="s">
        <v>139</v>
      </c>
    </row>
    <row r="29" spans="2:2" s="51" customFormat="1" x14ac:dyDescent="0.25">
      <c r="B29" s="52" t="s">
        <v>149</v>
      </c>
    </row>
    <row r="31" spans="2:2" x14ac:dyDescent="0.25">
      <c r="B31" s="4" t="s">
        <v>62</v>
      </c>
    </row>
    <row r="33" spans="1:11" s="51" customFormat="1" x14ac:dyDescent="0.25">
      <c r="B33" s="52" t="s">
        <v>150</v>
      </c>
    </row>
    <row r="35" spans="1:11" x14ac:dyDescent="0.25">
      <c r="B35" s="4" t="s">
        <v>63</v>
      </c>
    </row>
    <row r="37" spans="1:11" x14ac:dyDescent="0.25">
      <c r="B37" s="16" t="s">
        <v>151</v>
      </c>
    </row>
    <row r="39" spans="1:11" x14ac:dyDescent="0.25">
      <c r="K39" s="18" t="s">
        <v>64</v>
      </c>
    </row>
    <row r="40" spans="1:11" x14ac:dyDescent="0.25">
      <c r="K40" s="18" t="s">
        <v>65</v>
      </c>
    </row>
    <row r="41" spans="1:11" x14ac:dyDescent="0.25">
      <c r="K41" s="18" t="s">
        <v>66</v>
      </c>
    </row>
    <row r="42" spans="1:11" x14ac:dyDescent="0.25">
      <c r="I42" s="6" t="s">
        <v>2</v>
      </c>
      <c r="J42" s="14"/>
      <c r="K42" s="19" t="s">
        <v>67</v>
      </c>
    </row>
    <row r="43" spans="1:11" ht="13.8" thickBot="1" x14ac:dyDescent="0.3">
      <c r="B43" t="s">
        <v>118</v>
      </c>
      <c r="I43" s="11">
        <v>363147</v>
      </c>
      <c r="J43" s="7"/>
      <c r="K43" s="37">
        <v>10.8</v>
      </c>
    </row>
    <row r="44" spans="1:11" ht="13.8" thickTop="1" x14ac:dyDescent="0.25"/>
    <row r="46" spans="1:11" x14ac:dyDescent="0.25">
      <c r="A46" s="13" t="s">
        <v>113</v>
      </c>
      <c r="B46" s="4" t="s">
        <v>69</v>
      </c>
    </row>
    <row r="48" spans="1:11" s="51" customFormat="1" x14ac:dyDescent="0.25">
      <c r="B48" s="51" t="s">
        <v>70</v>
      </c>
    </row>
    <row r="49" spans="2:2" s="51" customFormat="1" x14ac:dyDescent="0.25">
      <c r="B49" s="54" t="s">
        <v>152</v>
      </c>
    </row>
  </sheetData>
  <phoneticPr fontId="7" type="noConversion"/>
  <pageMargins left="0.78" right="0.39370078740157483" top="0.78740157480314965" bottom="0.39370078740157483" header="0.51181102362204722" footer="0.70866141732283472"/>
  <pageSetup paperSize="9" orientation="portrait" r:id="rId1"/>
  <headerFooter alignWithMargins="0">
    <oddFooter>&amp;C10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24"/>
  <sheetViews>
    <sheetView workbookViewId="0">
      <selection activeCell="P30" sqref="P30"/>
    </sheetView>
  </sheetViews>
  <sheetFormatPr defaultRowHeight="13.2" x14ac:dyDescent="0.25"/>
  <sheetData>
    <row r="1" spans="1:11" ht="15.6" x14ac:dyDescent="0.3">
      <c r="A1" s="1" t="str">
        <f>'Fund Acc'!A1</f>
        <v>THE SPM SSAS</v>
      </c>
    </row>
    <row r="2" spans="1:11" ht="15.6" x14ac:dyDescent="0.3">
      <c r="A2" s="1" t="s">
        <v>79</v>
      </c>
    </row>
    <row r="4" spans="1:11" ht="13.8" x14ac:dyDescent="0.25">
      <c r="A4" s="2" t="s">
        <v>71</v>
      </c>
    </row>
    <row r="5" spans="1:11" ht="13.8" x14ac:dyDescent="0.25">
      <c r="A5" s="2" t="str">
        <f>'Fund Acc'!A5</f>
        <v>For the year ended 31 March 2020</v>
      </c>
    </row>
    <row r="6" spans="1:11" x14ac:dyDescent="0.25">
      <c r="A6" s="3"/>
      <c r="B6" s="3"/>
      <c r="C6" s="3"/>
      <c r="D6" s="3"/>
      <c r="E6" s="3"/>
      <c r="F6" s="3"/>
      <c r="G6" s="3"/>
      <c r="H6" s="3"/>
      <c r="I6" s="3"/>
      <c r="J6" s="12"/>
      <c r="K6" s="12"/>
    </row>
    <row r="9" spans="1:11" x14ac:dyDescent="0.25">
      <c r="A9" s="4" t="s">
        <v>108</v>
      </c>
    </row>
    <row r="11" spans="1:11" x14ac:dyDescent="0.25">
      <c r="A11" t="s">
        <v>109</v>
      </c>
    </row>
    <row r="13" spans="1:11" x14ac:dyDescent="0.25">
      <c r="A13" s="4" t="s">
        <v>72</v>
      </c>
      <c r="D13" t="s">
        <v>78</v>
      </c>
    </row>
    <row r="15" spans="1:11" x14ac:dyDescent="0.25">
      <c r="A15" t="s">
        <v>73</v>
      </c>
    </row>
    <row r="16" spans="1:11" x14ac:dyDescent="0.25">
      <c r="A16" t="s">
        <v>74</v>
      </c>
    </row>
    <row r="18" spans="1:1" x14ac:dyDescent="0.25">
      <c r="A18" t="s">
        <v>75</v>
      </c>
    </row>
    <row r="19" spans="1:1" x14ac:dyDescent="0.25">
      <c r="A19" t="s">
        <v>76</v>
      </c>
    </row>
    <row r="21" spans="1:1" x14ac:dyDescent="0.25">
      <c r="A21" s="4" t="s">
        <v>63</v>
      </c>
    </row>
    <row r="23" spans="1:1" x14ac:dyDescent="0.25">
      <c r="A23" t="s">
        <v>110</v>
      </c>
    </row>
    <row r="24" spans="1:1" x14ac:dyDescent="0.25">
      <c r="A24" t="s">
        <v>87</v>
      </c>
    </row>
  </sheetData>
  <phoneticPr fontId="7" type="noConversion"/>
  <pageMargins left="0.94488188976377963" right="0.39370078740157483" top="0.78740157480314965" bottom="0.39370078740157483" header="0.51181102362204722" footer="0.70866141732283472"/>
  <pageSetup paperSize="9" orientation="portrait" r:id="rId1"/>
  <headerFooter alignWithMargins="0">
    <oddFooter>&amp;C11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Fund Acc</vt:lpstr>
      <vt:lpstr>Net Assets</vt:lpstr>
      <vt:lpstr>Notes to FS</vt:lpstr>
      <vt:lpstr>Notes FS ct'd</vt:lpstr>
      <vt:lpstr>Notes ct'd</vt:lpstr>
      <vt:lpstr>Notes 4</vt:lpstr>
      <vt:lpstr>Compliance</vt:lpstr>
    </vt:vector>
  </TitlesOfParts>
  <Company>Haines Watts - Tamworth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Registered User</dc:creator>
  <cp:lastModifiedBy>Mark Hinman</cp:lastModifiedBy>
  <cp:lastPrinted>2021-01-27T14:05:41Z</cp:lastPrinted>
  <dcterms:created xsi:type="dcterms:W3CDTF">2006-09-26T11:33:14Z</dcterms:created>
  <dcterms:modified xsi:type="dcterms:W3CDTF">2021-01-27T14:05:49Z</dcterms:modified>
</cp:coreProperties>
</file>