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PM SSAS\Member split\"/>
    </mc:Choice>
  </mc:AlternateContent>
  <bookViews>
    <workbookView xWindow="0" yWindow="0" windowWidth="25200" windowHeight="12570"/>
  </bookViews>
  <sheets>
    <sheet name="Front Summary Overview" sheetId="3" r:id="rId1"/>
    <sheet name="PaymentTV in SSAS" sheetId="1" r:id="rId2"/>
    <sheet name="Contribution Earmarking" sheetId="2" r:id="rId3"/>
  </sheets>
  <calcPr calcId="162913"/>
</workbook>
</file>

<file path=xl/calcChain.xml><?xml version="1.0" encoding="utf-8"?>
<calcChain xmlns="http://schemas.openxmlformats.org/spreadsheetml/2006/main">
  <c r="B40" i="3" l="1"/>
  <c r="B25" i="2" l="1"/>
  <c r="E26" i="1" l="1"/>
  <c r="A28" i="1"/>
  <c r="A27" i="1"/>
  <c r="B29" i="1"/>
  <c r="A26" i="1"/>
  <c r="A25" i="1"/>
  <c r="B33" i="2" l="1"/>
  <c r="B35" i="2" l="1"/>
  <c r="E18" i="3"/>
  <c r="E13" i="3"/>
  <c r="E26" i="3" l="1"/>
</calcChain>
</file>

<file path=xl/sharedStrings.xml><?xml version="1.0" encoding="utf-8"?>
<sst xmlns="http://schemas.openxmlformats.org/spreadsheetml/2006/main" count="143" uniqueCount="107">
  <si>
    <t>Amount</t>
  </si>
  <si>
    <t>Type</t>
  </si>
  <si>
    <t>Commenced</t>
  </si>
  <si>
    <t>Notes</t>
  </si>
  <si>
    <t>Pension Practitioner SSAS</t>
  </si>
  <si>
    <t>Transfer in James Hay - Linda Buckley</t>
  </si>
  <si>
    <t>Transfer in James Hay - Les Buckley</t>
  </si>
  <si>
    <t>Transfer in Standard Life - Paul Buckley</t>
  </si>
  <si>
    <t xml:space="preserve">Utilised in </t>
  </si>
  <si>
    <t>connection</t>
  </si>
  <si>
    <t>with property</t>
  </si>
  <si>
    <t>purchase</t>
  </si>
  <si>
    <t>Regular Contributions (Paul)</t>
  </si>
  <si>
    <t xml:space="preserve">Single Payments Total </t>
  </si>
  <si>
    <t>Since 2011</t>
  </si>
  <si>
    <t>ongoing regulars</t>
  </si>
  <si>
    <t>Member</t>
  </si>
  <si>
    <t>Les Buckley</t>
  </si>
  <si>
    <t>Benefit Crystallisation Events (BCE)</t>
  </si>
  <si>
    <t>Linda Buckley</t>
  </si>
  <si>
    <t>Date</t>
  </si>
  <si>
    <t>No Further Contributions as near to LTA @ £1.8M</t>
  </si>
  <si>
    <t>Transfer and Payments In</t>
  </si>
  <si>
    <t>Payment Out</t>
  </si>
  <si>
    <t>LTA % Used</t>
  </si>
  <si>
    <t>LTA Certificate for Les is capped at £1.8m @ 22/08/2011</t>
  </si>
  <si>
    <t>SPM SSAS PAYMENTS SUMMARY</t>
  </si>
  <si>
    <t xml:space="preserve">E &amp; O E </t>
  </si>
  <si>
    <t>SPM SSAS ASSET SUMMARY</t>
  </si>
  <si>
    <t>Asset</t>
  </si>
  <si>
    <t>Total Paid</t>
  </si>
  <si>
    <t>Current</t>
  </si>
  <si>
    <t>Value</t>
  </si>
  <si>
    <t>Comments</t>
  </si>
  <si>
    <t>Dates</t>
  </si>
  <si>
    <t xml:space="preserve"> </t>
  </si>
  <si>
    <t>Property</t>
  </si>
  <si>
    <t>Globe Lane Industrial Estate</t>
  </si>
  <si>
    <t>Unit 4 Tameside</t>
  </si>
  <si>
    <t>Start Value</t>
  </si>
  <si>
    <t>Liquid Assets/Investments</t>
  </si>
  <si>
    <t>N/A</t>
  </si>
  <si>
    <t>Borrowing</t>
  </si>
  <si>
    <t>LESS</t>
  </si>
  <si>
    <t>Sub Total</t>
  </si>
  <si>
    <t>GRAND TOTAL</t>
  </si>
  <si>
    <t>Tenant SPM, Annual Rent £30,000</t>
  </si>
  <si>
    <t>Tenant, Annual Rent now £192,000</t>
  </si>
  <si>
    <t>Skandia Transfer 03/01/2013</t>
  </si>
  <si>
    <t>Employer Contribution 20/12/2012</t>
  </si>
  <si>
    <t>Employer Contribution 28/12/2012</t>
  </si>
  <si>
    <t>Employer Contribution 24/12/2013</t>
  </si>
  <si>
    <t>*Portfolio (BIBUCSPM)</t>
  </si>
  <si>
    <t>TOTALS</t>
  </si>
  <si>
    <t>Barclays Petroleo Brasileiro Shares 4450</t>
  </si>
  <si>
    <t>* BIBUCSPM Summary of Payments</t>
  </si>
  <si>
    <t>Transfer /Contribution/Withdrawal</t>
  </si>
  <si>
    <t>Owner</t>
  </si>
  <si>
    <t xml:space="preserve">James Hay Transfer </t>
  </si>
  <si>
    <t>Les</t>
  </si>
  <si>
    <t>Standard Life Transfer</t>
  </si>
  <si>
    <t>Regular Payments in £333.14 &amp; single since Jan 13</t>
  </si>
  <si>
    <t>Employer Single 2011</t>
  </si>
  <si>
    <t>Employer Single 2012</t>
  </si>
  <si>
    <t>Employer Single 2013</t>
  </si>
  <si>
    <t>Linda</t>
  </si>
  <si>
    <t>SPM SSAS CONTRIBUTION SUMMARY</t>
  </si>
  <si>
    <t>Paul</t>
  </si>
  <si>
    <t>Michelle</t>
  </si>
  <si>
    <t>SUB TOTAL</t>
  </si>
  <si>
    <t>WITHDRAWAL TOTAL</t>
  </si>
  <si>
    <t>NET</t>
  </si>
  <si>
    <t>Employer Single December 2014</t>
  </si>
  <si>
    <t>2011-2014</t>
  </si>
  <si>
    <t>Employer Contribution 22/12/2014</t>
  </si>
  <si>
    <t>Metro Bank Account</t>
  </si>
  <si>
    <t>Employer Contribution 18/12/2015</t>
  </si>
  <si>
    <t>Contributions made since will qualify for further 25% PCLS</t>
  </si>
  <si>
    <t>Gross amount £62,000</t>
  </si>
  <si>
    <t>Gross amount £12,000</t>
  </si>
  <si>
    <t>Employer Single December 2015</t>
  </si>
  <si>
    <t>TFC Withdrawal August 2011</t>
  </si>
  <si>
    <t>Gross income withdrawal January 2016</t>
  </si>
  <si>
    <t>Rent from Unit 4 repays direct to Lloyds to cover this loan</t>
  </si>
  <si>
    <t>Salary Sacrifice Paul £333.33pm from Jan 13</t>
  </si>
  <si>
    <t>Paid into Bank &amp; then transferred to Portfolio BIBUCSPM - Stopped Dec 2015</t>
  </si>
  <si>
    <t>£5,166.66 monthly income commenced</t>
  </si>
  <si>
    <t>£1,000.00 monthly income commenced</t>
  </si>
  <si>
    <t>2 x monthly income payments paid out</t>
  </si>
  <si>
    <t>Withdrawals</t>
  </si>
  <si>
    <t>Loan</t>
  </si>
  <si>
    <t>Payment Term: 5 Years, Interest: 1.5%</t>
  </si>
  <si>
    <t>Withdrawals to Cash: £325,000 18.11.16, £20,000 3.12.16</t>
  </si>
  <si>
    <t>Lloyds TSB Account</t>
  </si>
  <si>
    <t>Employer Single December 2016</t>
  </si>
  <si>
    <t>Loan to SPM Ltd paid 30/11/17</t>
  </si>
  <si>
    <t>Lloyds TSB Borrowing at at 27/04/2017</t>
  </si>
  <si>
    <t xml:space="preserve">Paul Buckley Salary Sacrifice x 12 Months  </t>
  </si>
  <si>
    <t xml:space="preserve">Paul Buckley Salary Sacrifice x 12 Months </t>
  </si>
  <si>
    <t>Employer Single Jun 2016</t>
  </si>
  <si>
    <t>Employer Single payments 2017</t>
  </si>
  <si>
    <t>12 mths contributions</t>
  </si>
  <si>
    <t>Employer Contriubutin 20/12/2016</t>
  </si>
  <si>
    <t>Transfer In-Specie fully settled 7.12.2016 - Lloyds Account</t>
  </si>
  <si>
    <t>Amount Transferred</t>
  </si>
  <si>
    <t xml:space="preserve"> -</t>
  </si>
  <si>
    <t>Loan Repayment - November £68,315.58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</si>
</sst>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.0%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2"/>
      <color theme="4" tint="-0.249977111117893"/>
      <name val="Century Gothic"/>
      <family val="2"/>
    </font>
    <font>
      <b/>
      <sz val="12"/>
      <color theme="4" tint="-0.249977111117893"/>
      <name val="Century Gothic"/>
      <family val="2"/>
    </font>
    <font>
      <sz val="12"/>
      <color rgb="FFFF0000"/>
      <name val="Century Gothic"/>
      <family val="2"/>
    </font>
    <font>
      <sz val="12"/>
      <color theme="3" tint="0.59999389629810485"/>
      <name val="Century Gothic"/>
      <family val="2"/>
    </font>
    <font>
      <b/>
      <u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9A5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4" fillId="3" borderId="1" xfId="0" applyFont="1" applyFill="1" applyBorder="1" applyAlignment="1">
      <alignment horizontal="center"/>
    </xf>
    <xf numFmtId="0" fontId="4" fillId="3" borderId="1" xfId="1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14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3" fillId="0" borderId="4" xfId="0" applyFont="1" applyBorder="1"/>
    <xf numFmtId="14" fontId="3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3" xfId="0" applyFont="1" applyBorder="1"/>
    <xf numFmtId="14" fontId="6" fillId="0" borderId="3" xfId="0" applyNumberFormat="1" applyFont="1" applyBorder="1" applyAlignment="1">
      <alignment horizontal="center"/>
    </xf>
    <xf numFmtId="8" fontId="6" fillId="0" borderId="3" xfId="0" applyNumberFormat="1" applyFont="1" applyBorder="1" applyAlignment="1">
      <alignment horizontal="center"/>
    </xf>
    <xf numFmtId="8" fontId="6" fillId="0" borderId="4" xfId="0" applyNumberFormat="1" applyFont="1" applyBorder="1" applyAlignment="1">
      <alignment horizontal="center"/>
    </xf>
    <xf numFmtId="0" fontId="6" fillId="0" borderId="0" xfId="0" applyFont="1"/>
    <xf numFmtId="8" fontId="6" fillId="2" borderId="4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6" fillId="0" borderId="4" xfId="0" applyFont="1" applyBorder="1"/>
    <xf numFmtId="14" fontId="6" fillId="0" borderId="8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6" fillId="0" borderId="2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2" xfId="0" applyFont="1" applyBorder="1"/>
    <xf numFmtId="14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8" fontId="5" fillId="0" borderId="3" xfId="0" applyNumberFormat="1" applyFont="1" applyBorder="1" applyAlignment="1">
      <alignment horizontal="center"/>
    </xf>
    <xf numFmtId="8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4" xfId="0" applyFont="1" applyBorder="1"/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/>
    <xf numFmtId="0" fontId="5" fillId="0" borderId="4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8" fontId="2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8" fontId="2" fillId="0" borderId="3" xfId="0" applyNumberFormat="1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0" xfId="0" applyFont="1" applyFill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8" fontId="5" fillId="2" borderId="3" xfId="0" applyNumberFormat="1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12" xfId="0" applyFont="1" applyBorder="1"/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/>
    <xf numFmtId="14" fontId="5" fillId="0" borderId="3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164" fontId="3" fillId="0" borderId="3" xfId="0" applyNumberFormat="1" applyFont="1" applyBorder="1" applyAlignment="1">
      <alignment horizontal="center"/>
    </xf>
    <xf numFmtId="14" fontId="5" fillId="0" borderId="0" xfId="0" applyNumberFormat="1" applyFont="1"/>
    <xf numFmtId="6" fontId="5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3" fillId="2" borderId="10" xfId="0" applyFont="1" applyFill="1" applyBorder="1"/>
    <xf numFmtId="0" fontId="5" fillId="2" borderId="7" xfId="0" applyFont="1" applyFill="1" applyBorder="1"/>
    <xf numFmtId="14" fontId="8" fillId="0" borderId="0" xfId="0" applyNumberFormat="1" applyFont="1"/>
    <xf numFmtId="14" fontId="3" fillId="0" borderId="12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8" fontId="5" fillId="0" borderId="1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9" fillId="0" borderId="10" xfId="0" applyFont="1" applyBorder="1"/>
    <xf numFmtId="164" fontId="9" fillId="0" borderId="3" xfId="0" applyNumberFormat="1" applyFont="1" applyBorder="1" applyAlignment="1">
      <alignment horizontal="center"/>
    </xf>
    <xf numFmtId="8" fontId="3" fillId="0" borderId="12" xfId="0" applyNumberFormat="1" applyFont="1" applyBorder="1" applyAlignment="1">
      <alignment horizontal="center"/>
    </xf>
    <xf numFmtId="0" fontId="3" fillId="0" borderId="3" xfId="0" applyFont="1" applyBorder="1"/>
    <xf numFmtId="0" fontId="5" fillId="0" borderId="0" xfId="0" applyFont="1" applyBorder="1"/>
    <xf numFmtId="10" fontId="5" fillId="0" borderId="3" xfId="0" applyNumberFormat="1" applyFont="1" applyBorder="1"/>
    <xf numFmtId="17" fontId="5" fillId="0" borderId="4" xfId="0" applyNumberFormat="1" applyFont="1" applyBorder="1"/>
    <xf numFmtId="10" fontId="6" fillId="0" borderId="3" xfId="0" applyNumberFormat="1" applyFont="1" applyBorder="1"/>
    <xf numFmtId="17" fontId="6" fillId="0" borderId="4" xfId="0" applyNumberFormat="1" applyFont="1" applyBorder="1"/>
    <xf numFmtId="0" fontId="10" fillId="0" borderId="0" xfId="0" applyFont="1" applyBorder="1"/>
    <xf numFmtId="0" fontId="10" fillId="0" borderId="0" xfId="0" applyFont="1"/>
    <xf numFmtId="0" fontId="6" fillId="0" borderId="3" xfId="0" applyFont="1" applyBorder="1" applyAlignment="1">
      <alignment horizontal="center"/>
    </xf>
    <xf numFmtId="6" fontId="6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/>
    <xf numFmtId="0" fontId="6" fillId="0" borderId="0" xfId="0" applyFont="1" applyBorder="1"/>
    <xf numFmtId="165" fontId="5" fillId="0" borderId="2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2933701</xdr:colOff>
      <xdr:row>0</xdr:row>
      <xdr:rowOff>114300</xdr:rowOff>
    </xdr:from>
    <xdr:to>
      <xdr:col>5</xdr:col>
      <xdr:colOff>4343401</xdr:colOff>
      <xdr:row>0</xdr:row>
      <xdr:rowOff>903732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1" y="114300"/>
          <a:ext cx="1409700" cy="789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2921000</xdr:colOff>
      <xdr:row>0</xdr:row>
      <xdr:rowOff>211667</xdr:rowOff>
    </xdr:from>
    <xdr:to>
      <xdr:col>4</xdr:col>
      <xdr:colOff>4329298</xdr:colOff>
      <xdr:row>1</xdr:row>
      <xdr:rowOff>3286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083" y="211667"/>
          <a:ext cx="1408298" cy="786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133350</xdr:rowOff>
    </xdr:from>
    <xdr:to>
      <xdr:col>4</xdr:col>
      <xdr:colOff>0</xdr:colOff>
      <xdr:row>0</xdr:row>
      <xdr:rowOff>922782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133350"/>
          <a:ext cx="1409700" cy="789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A3" sqref="A3"/>
    </sheetView>
  </sheetViews>
  <sheetFormatPr defaultRowHeight="17.25" x14ac:dyDescent="0.3"/>
  <cols>
    <col min="1" max="1" width="50.28515625" style="8" bestFit="1" customWidth="1"/>
    <col min="2" max="2" width="14.5703125" style="9" customWidth="1"/>
    <col min="3" max="4" width="16.28515625" style="9" customWidth="1"/>
    <col min="5" max="5" width="17.42578125" style="9" customWidth="1"/>
    <col min="6" max="6" width="65.5703125" style="8" bestFit="1" customWidth="1"/>
    <col min="7" max="16384" width="9.140625" style="8"/>
  </cols>
  <sheetData>
    <row r="1" spans="1:7" ht="73.5" customHeight="1" x14ac:dyDescent="0.3"/>
    <row r="2" spans="1:7" x14ac:dyDescent="0.3">
      <c r="A2" s="10" t="s">
        <v>28</v>
      </c>
      <c r="B2" s="11"/>
      <c r="C2" s="11"/>
      <c r="D2" s="11"/>
      <c r="E2" s="11"/>
      <c r="F2" s="12">
        <v>43067</v>
      </c>
      <c r="G2" s="13"/>
    </row>
    <row r="3" spans="1:7" x14ac:dyDescent="0.3">
      <c r="A3" s="13"/>
      <c r="B3" s="14"/>
      <c r="C3" s="14"/>
      <c r="D3" s="14"/>
      <c r="E3" s="14"/>
      <c r="F3" s="13"/>
      <c r="G3" s="13"/>
    </row>
    <row r="4" spans="1:7" x14ac:dyDescent="0.3">
      <c r="A4" s="15"/>
      <c r="B4" s="14"/>
      <c r="C4" s="14"/>
      <c r="D4" s="14"/>
      <c r="E4" s="14"/>
      <c r="F4" s="13"/>
      <c r="G4" s="13"/>
    </row>
    <row r="6" spans="1:7" s="16" customFormat="1" ht="15" x14ac:dyDescent="0.2">
      <c r="A6" s="1" t="s">
        <v>29</v>
      </c>
      <c r="B6" s="1" t="s">
        <v>34</v>
      </c>
      <c r="C6" s="1" t="s">
        <v>30</v>
      </c>
      <c r="D6" s="1" t="s">
        <v>89</v>
      </c>
      <c r="E6" s="2" t="s">
        <v>31</v>
      </c>
      <c r="F6" s="3" t="s">
        <v>33</v>
      </c>
    </row>
    <row r="7" spans="1:7" x14ac:dyDescent="0.3">
      <c r="A7" s="4"/>
      <c r="B7" s="4" t="s">
        <v>35</v>
      </c>
      <c r="C7" s="4" t="s">
        <v>39</v>
      </c>
      <c r="D7" s="5"/>
      <c r="E7" s="6" t="s">
        <v>32</v>
      </c>
      <c r="F7" s="7"/>
    </row>
    <row r="8" spans="1:7" x14ac:dyDescent="0.3">
      <c r="A8" s="17" t="s">
        <v>40</v>
      </c>
      <c r="B8" s="18"/>
      <c r="C8" s="18"/>
      <c r="D8" s="18"/>
      <c r="E8" s="18"/>
      <c r="F8" s="19"/>
    </row>
    <row r="9" spans="1:7" s="24" customFormat="1" x14ac:dyDescent="0.3">
      <c r="A9" s="20" t="s">
        <v>75</v>
      </c>
      <c r="B9" s="21">
        <v>42713</v>
      </c>
      <c r="C9" s="22" t="s">
        <v>41</v>
      </c>
      <c r="D9" s="23"/>
      <c r="E9" s="25">
        <v>82819.02</v>
      </c>
      <c r="F9" s="84" t="s">
        <v>106</v>
      </c>
    </row>
    <row r="10" spans="1:7" s="24" customFormat="1" x14ac:dyDescent="0.3">
      <c r="A10" s="20" t="s">
        <v>93</v>
      </c>
      <c r="B10" s="21">
        <v>42713</v>
      </c>
      <c r="C10" s="22"/>
      <c r="D10" s="23"/>
      <c r="E10" s="25">
        <v>198194.03</v>
      </c>
      <c r="F10" s="26"/>
    </row>
    <row r="11" spans="1:7" x14ac:dyDescent="0.3">
      <c r="A11" s="20" t="s">
        <v>52</v>
      </c>
      <c r="B11" s="21">
        <v>41263</v>
      </c>
      <c r="C11" s="22">
        <v>780272.96</v>
      </c>
      <c r="D11" s="23">
        <v>345000</v>
      </c>
      <c r="E11" s="23">
        <v>548040.72</v>
      </c>
      <c r="F11" s="82" t="s">
        <v>92</v>
      </c>
    </row>
    <row r="12" spans="1:7" x14ac:dyDescent="0.3">
      <c r="A12" s="27" t="s">
        <v>54</v>
      </c>
      <c r="B12" s="28">
        <v>40672</v>
      </c>
      <c r="C12" s="29">
        <v>100500</v>
      </c>
      <c r="D12" s="30"/>
      <c r="E12" s="31">
        <v>0</v>
      </c>
      <c r="F12" s="83" t="s">
        <v>103</v>
      </c>
    </row>
    <row r="13" spans="1:7" x14ac:dyDescent="0.3">
      <c r="A13" s="27"/>
      <c r="B13" s="32"/>
      <c r="C13" s="33" t="s">
        <v>44</v>
      </c>
      <c r="D13" s="34"/>
      <c r="E13" s="34">
        <f>SUM(E9:E12)</f>
        <v>829053.77</v>
      </c>
      <c r="F13" s="35"/>
    </row>
    <row r="14" spans="1:7" x14ac:dyDescent="0.3">
      <c r="A14" s="3"/>
      <c r="B14" s="3"/>
      <c r="C14" s="3"/>
      <c r="D14" s="3"/>
      <c r="E14" s="3"/>
      <c r="F14" s="3"/>
    </row>
    <row r="15" spans="1:7" x14ac:dyDescent="0.3">
      <c r="A15" s="17" t="s">
        <v>36</v>
      </c>
      <c r="B15" s="36"/>
      <c r="C15" s="37"/>
      <c r="D15" s="37"/>
      <c r="E15" s="37"/>
      <c r="F15" s="38"/>
    </row>
    <row r="16" spans="1:7" x14ac:dyDescent="0.3">
      <c r="A16" s="39" t="s">
        <v>37</v>
      </c>
      <c r="B16" s="40">
        <v>42668</v>
      </c>
      <c r="C16" s="41">
        <v>350000</v>
      </c>
      <c r="D16" s="42"/>
      <c r="E16" s="42">
        <v>450000</v>
      </c>
      <c r="F16" s="43" t="s">
        <v>46</v>
      </c>
    </row>
    <row r="17" spans="1:6" x14ac:dyDescent="0.3">
      <c r="A17" s="44" t="s">
        <v>38</v>
      </c>
      <c r="B17" s="45">
        <v>2012</v>
      </c>
      <c r="C17" s="46">
        <v>1445574</v>
      </c>
      <c r="D17" s="47"/>
      <c r="E17" s="47">
        <v>2250000</v>
      </c>
      <c r="F17" s="48" t="s">
        <v>47</v>
      </c>
    </row>
    <row r="18" spans="1:6" x14ac:dyDescent="0.3">
      <c r="A18" s="49"/>
      <c r="B18" s="36"/>
      <c r="C18" s="50" t="s">
        <v>44</v>
      </c>
      <c r="D18" s="51"/>
      <c r="E18" s="52">
        <f>SUM(E16:E17)</f>
        <v>2700000</v>
      </c>
      <c r="F18" s="39"/>
    </row>
    <row r="19" spans="1:6" x14ac:dyDescent="0.3">
      <c r="A19" s="3"/>
      <c r="B19" s="3"/>
      <c r="C19" s="3"/>
      <c r="D19" s="3"/>
      <c r="E19" s="3"/>
      <c r="F19" s="3"/>
    </row>
    <row r="20" spans="1:6" x14ac:dyDescent="0.3">
      <c r="A20" s="17" t="s">
        <v>42</v>
      </c>
      <c r="B20" s="53"/>
      <c r="C20" s="53"/>
      <c r="D20" s="53"/>
      <c r="E20" s="36"/>
      <c r="F20" s="54"/>
    </row>
    <row r="21" spans="1:6" x14ac:dyDescent="0.3">
      <c r="A21" s="49" t="s">
        <v>96</v>
      </c>
      <c r="B21" s="55"/>
      <c r="C21" s="56" t="s">
        <v>43</v>
      </c>
      <c r="D21" s="56"/>
      <c r="E21" s="57">
        <v>0</v>
      </c>
      <c r="F21" s="44" t="s">
        <v>83</v>
      </c>
    </row>
    <row r="22" spans="1:6" x14ac:dyDescent="0.3">
      <c r="A22" s="49"/>
      <c r="B22" s="55"/>
      <c r="C22" s="58"/>
      <c r="D22" s="58"/>
      <c r="E22" s="59"/>
      <c r="F22" s="54"/>
    </row>
    <row r="23" spans="1:6" x14ac:dyDescent="0.3">
      <c r="A23" s="85"/>
      <c r="B23" s="85"/>
      <c r="C23" s="85"/>
      <c r="D23" s="85"/>
      <c r="E23" s="85"/>
      <c r="F23" s="85"/>
    </row>
    <row r="24" spans="1:6" s="62" customFormat="1" x14ac:dyDescent="0.3">
      <c r="A24" s="86" t="s">
        <v>90</v>
      </c>
      <c r="B24" s="60"/>
      <c r="C24" s="60"/>
      <c r="D24" s="60"/>
      <c r="E24" s="60"/>
      <c r="F24" s="87"/>
    </row>
    <row r="25" spans="1:6" s="62" customFormat="1" x14ac:dyDescent="0.3">
      <c r="A25" s="63" t="s">
        <v>95</v>
      </c>
      <c r="B25" s="64"/>
      <c r="C25" s="65" t="s">
        <v>43</v>
      </c>
      <c r="D25" s="60"/>
      <c r="E25" s="66">
        <v>322380.3</v>
      </c>
      <c r="F25" s="61" t="s">
        <v>91</v>
      </c>
    </row>
    <row r="26" spans="1:6" x14ac:dyDescent="0.3">
      <c r="A26" s="49"/>
      <c r="B26" s="36"/>
      <c r="C26" s="50" t="s">
        <v>45</v>
      </c>
      <c r="D26" s="50"/>
      <c r="E26" s="67">
        <f>E13+E18-E21-E25</f>
        <v>3206673.47</v>
      </c>
      <c r="F26" s="44"/>
    </row>
    <row r="27" spans="1:6" x14ac:dyDescent="0.3">
      <c r="A27" s="85"/>
      <c r="B27" s="85"/>
      <c r="C27" s="85"/>
      <c r="D27" s="85"/>
      <c r="E27" s="85"/>
      <c r="F27" s="85"/>
    </row>
    <row r="29" spans="1:6" x14ac:dyDescent="0.3">
      <c r="A29" s="3" t="s">
        <v>55</v>
      </c>
      <c r="B29" s="3" t="s">
        <v>0</v>
      </c>
      <c r="C29" s="3" t="s">
        <v>33</v>
      </c>
      <c r="D29" s="3"/>
      <c r="E29" s="3"/>
      <c r="F29" s="3"/>
    </row>
    <row r="30" spans="1:6" s="24" customFormat="1" x14ac:dyDescent="0.3">
      <c r="A30" s="20" t="s">
        <v>84</v>
      </c>
      <c r="B30" s="68">
        <v>9999.9</v>
      </c>
      <c r="C30" s="27" t="s">
        <v>85</v>
      </c>
      <c r="D30" s="69"/>
      <c r="E30" s="32"/>
      <c r="F30" s="70"/>
    </row>
    <row r="31" spans="1:6" x14ac:dyDescent="0.3">
      <c r="A31" s="44" t="s">
        <v>48</v>
      </c>
      <c r="B31" s="71">
        <v>568939.31000000006</v>
      </c>
      <c r="C31" s="55"/>
      <c r="D31" s="36"/>
      <c r="E31" s="36"/>
      <c r="F31" s="54"/>
    </row>
    <row r="32" spans="1:6" x14ac:dyDescent="0.3">
      <c r="A32" s="44" t="s">
        <v>49</v>
      </c>
      <c r="B32" s="71">
        <v>50000</v>
      </c>
      <c r="C32" s="55"/>
      <c r="D32" s="36"/>
      <c r="E32" s="36"/>
      <c r="F32" s="54"/>
    </row>
    <row r="33" spans="1:7" x14ac:dyDescent="0.3">
      <c r="A33" s="44" t="s">
        <v>50</v>
      </c>
      <c r="B33" s="71">
        <v>20000</v>
      </c>
      <c r="C33" s="55"/>
      <c r="D33" s="36"/>
      <c r="E33" s="36"/>
      <c r="F33" s="54"/>
    </row>
    <row r="34" spans="1:7" x14ac:dyDescent="0.3">
      <c r="A34" s="44" t="s">
        <v>51</v>
      </c>
      <c r="B34" s="71">
        <v>50000</v>
      </c>
      <c r="C34" s="55"/>
      <c r="D34" s="36"/>
      <c r="E34" s="36"/>
      <c r="F34" s="54"/>
    </row>
    <row r="35" spans="1:7" x14ac:dyDescent="0.3">
      <c r="A35" s="44" t="s">
        <v>74</v>
      </c>
      <c r="B35" s="72">
        <v>57000</v>
      </c>
      <c r="C35" s="55"/>
      <c r="D35" s="36"/>
      <c r="E35" s="36"/>
      <c r="F35" s="54"/>
    </row>
    <row r="36" spans="1:7" x14ac:dyDescent="0.3">
      <c r="A36" s="44" t="s">
        <v>76</v>
      </c>
      <c r="B36" s="72">
        <v>50000</v>
      </c>
      <c r="C36" s="73"/>
      <c r="D36" s="74"/>
      <c r="E36" s="74"/>
      <c r="F36" s="75"/>
    </row>
    <row r="37" spans="1:7" x14ac:dyDescent="0.3">
      <c r="A37" s="76" t="s">
        <v>102</v>
      </c>
      <c r="B37" s="72">
        <v>30000</v>
      </c>
      <c r="C37" s="73"/>
      <c r="D37" s="74"/>
      <c r="E37" s="74"/>
      <c r="F37" s="75"/>
    </row>
    <row r="38" spans="1:7" x14ac:dyDescent="0.3">
      <c r="A38" s="44" t="s">
        <v>98</v>
      </c>
      <c r="B38" s="72">
        <v>3999.96</v>
      </c>
      <c r="C38" s="73"/>
      <c r="D38" s="74"/>
      <c r="E38" s="74"/>
      <c r="F38" s="75"/>
    </row>
    <row r="39" spans="1:7" x14ac:dyDescent="0.3">
      <c r="A39" s="44" t="s">
        <v>97</v>
      </c>
      <c r="B39" s="72">
        <v>3999.96</v>
      </c>
      <c r="C39" s="77"/>
      <c r="D39" s="78"/>
      <c r="E39" s="36"/>
      <c r="F39" s="54"/>
    </row>
    <row r="40" spans="1:7" x14ac:dyDescent="0.3">
      <c r="A40" s="79" t="s">
        <v>53</v>
      </c>
      <c r="B40" s="80">
        <f>SUM(B30:B39)</f>
        <v>843939.13</v>
      </c>
      <c r="C40" s="55"/>
      <c r="D40" s="36"/>
      <c r="E40" s="36"/>
      <c r="F40" s="54"/>
    </row>
    <row r="42" spans="1:7" x14ac:dyDescent="0.3">
      <c r="A42" s="8" t="s">
        <v>27</v>
      </c>
      <c r="F42" s="81">
        <v>43067</v>
      </c>
      <c r="G42" s="8" t="s">
        <v>105</v>
      </c>
    </row>
  </sheetData>
  <pageMargins left="0.31496062992125984" right="0.31496062992125984" top="0.55118110236220474" bottom="0.55118110236220474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="90" zoomScaleNormal="90" workbookViewId="0">
      <selection activeCell="E6" sqref="E6"/>
    </sheetView>
  </sheetViews>
  <sheetFormatPr defaultRowHeight="17.25" x14ac:dyDescent="0.3"/>
  <cols>
    <col min="1" max="1" width="50.85546875" style="8" customWidth="1"/>
    <col min="2" max="2" width="16.140625" style="9" bestFit="1" customWidth="1"/>
    <col min="3" max="3" width="23.85546875" style="9" customWidth="1"/>
    <col min="4" max="4" width="22.7109375" style="8" customWidth="1"/>
    <col min="5" max="5" width="65.42578125" style="8" bestFit="1" customWidth="1"/>
    <col min="6" max="6" width="45" style="8" bestFit="1" customWidth="1"/>
    <col min="7" max="16384" width="9.140625" style="8"/>
  </cols>
  <sheetData>
    <row r="1" spans="1:5" ht="78" customHeight="1" x14ac:dyDescent="0.3"/>
    <row r="2" spans="1:5" s="13" customFormat="1" x14ac:dyDescent="0.3">
      <c r="A2" s="10" t="s">
        <v>26</v>
      </c>
      <c r="B2" s="14"/>
      <c r="C2" s="14"/>
      <c r="E2" s="88"/>
    </row>
    <row r="3" spans="1:5" s="13" customFormat="1" x14ac:dyDescent="0.3">
      <c r="A3" s="24"/>
      <c r="B3" s="14"/>
      <c r="C3" s="14"/>
    </row>
    <row r="4" spans="1:5" s="13" customFormat="1" x14ac:dyDescent="0.3">
      <c r="A4" s="10" t="s">
        <v>22</v>
      </c>
      <c r="B4" s="14"/>
      <c r="C4" s="14"/>
    </row>
    <row r="6" spans="1:5" s="16" customFormat="1" ht="15" x14ac:dyDescent="0.2">
      <c r="A6" s="135" t="s">
        <v>1</v>
      </c>
      <c r="B6" s="135" t="s">
        <v>2</v>
      </c>
      <c r="C6" s="135" t="s">
        <v>104</v>
      </c>
      <c r="D6" s="137" t="s">
        <v>33</v>
      </c>
    </row>
    <row r="7" spans="1:5" x14ac:dyDescent="0.3">
      <c r="A7" s="136"/>
      <c r="B7" s="136"/>
      <c r="C7" s="136"/>
      <c r="D7" s="138"/>
    </row>
    <row r="8" spans="1:5" x14ac:dyDescent="0.3">
      <c r="A8" s="17" t="s">
        <v>4</v>
      </c>
      <c r="B8" s="18"/>
      <c r="C8" s="89"/>
      <c r="D8" s="90" t="s">
        <v>8</v>
      </c>
    </row>
    <row r="9" spans="1:5" x14ac:dyDescent="0.3">
      <c r="A9" s="39" t="s">
        <v>5</v>
      </c>
      <c r="B9" s="40">
        <v>40597</v>
      </c>
      <c r="C9" s="91">
        <v>367842.45</v>
      </c>
      <c r="D9" s="92" t="s">
        <v>9</v>
      </c>
    </row>
    <row r="10" spans="1:5" s="16" customFormat="1" x14ac:dyDescent="0.3">
      <c r="A10" s="44" t="s">
        <v>6</v>
      </c>
      <c r="B10" s="93">
        <v>40598</v>
      </c>
      <c r="C10" s="47">
        <v>869084.23</v>
      </c>
      <c r="D10" s="92" t="s">
        <v>10</v>
      </c>
    </row>
    <row r="11" spans="1:5" x14ac:dyDescent="0.3">
      <c r="A11" s="44" t="s">
        <v>7</v>
      </c>
      <c r="B11" s="93">
        <v>40619</v>
      </c>
      <c r="C11" s="47">
        <v>61082.1</v>
      </c>
      <c r="D11" s="45" t="s">
        <v>11</v>
      </c>
    </row>
    <row r="12" spans="1:5" x14ac:dyDescent="0.3">
      <c r="A12" s="1"/>
      <c r="B12" s="1"/>
      <c r="C12" s="1"/>
      <c r="D12" s="1"/>
    </row>
    <row r="13" spans="1:5" x14ac:dyDescent="0.3">
      <c r="A13" s="44" t="s">
        <v>12</v>
      </c>
      <c r="B13" s="94" t="s">
        <v>14</v>
      </c>
      <c r="C13" s="72">
        <v>11999.88</v>
      </c>
      <c r="D13" s="94" t="s">
        <v>15</v>
      </c>
    </row>
    <row r="14" spans="1:5" x14ac:dyDescent="0.3">
      <c r="A14" s="43" t="s">
        <v>13</v>
      </c>
      <c r="B14" s="95" t="s">
        <v>73</v>
      </c>
      <c r="C14" s="96">
        <v>247000</v>
      </c>
      <c r="D14" s="43"/>
    </row>
    <row r="15" spans="1:5" x14ac:dyDescent="0.3">
      <c r="A15" s="97"/>
      <c r="C15" s="98"/>
      <c r="D15" s="44"/>
    </row>
    <row r="16" spans="1:5" x14ac:dyDescent="0.3">
      <c r="A16" s="17" t="s">
        <v>35</v>
      </c>
      <c r="B16" s="89" t="s">
        <v>53</v>
      </c>
      <c r="C16" s="99" t="s">
        <v>35</v>
      </c>
      <c r="D16" s="100"/>
    </row>
    <row r="18" spans="1:6" x14ac:dyDescent="0.3">
      <c r="A18" s="10" t="s">
        <v>18</v>
      </c>
    </row>
    <row r="20" spans="1:6" x14ac:dyDescent="0.3">
      <c r="A20" s="1" t="s">
        <v>16</v>
      </c>
      <c r="B20" s="1" t="s">
        <v>23</v>
      </c>
      <c r="C20" s="1" t="s">
        <v>24</v>
      </c>
      <c r="D20" s="1" t="s">
        <v>20</v>
      </c>
      <c r="E20" s="1" t="s">
        <v>3</v>
      </c>
      <c r="F20" s="101"/>
    </row>
    <row r="21" spans="1:6" x14ac:dyDescent="0.3">
      <c r="A21" s="44" t="s">
        <v>17</v>
      </c>
      <c r="B21" s="72">
        <v>428131</v>
      </c>
      <c r="C21" s="102">
        <v>0.95140000000000002</v>
      </c>
      <c r="D21" s="103">
        <v>40756</v>
      </c>
      <c r="E21" s="44" t="s">
        <v>21</v>
      </c>
      <c r="F21" s="101"/>
    </row>
    <row r="22" spans="1:6" s="107" customFormat="1" x14ac:dyDescent="0.3">
      <c r="A22" s="20" t="s">
        <v>19</v>
      </c>
      <c r="B22" s="68">
        <v>161326</v>
      </c>
      <c r="C22" s="104">
        <v>0.35849999999999999</v>
      </c>
      <c r="D22" s="105">
        <v>40756</v>
      </c>
      <c r="E22" s="20" t="s">
        <v>77</v>
      </c>
      <c r="F22" s="106"/>
    </row>
    <row r="23" spans="1:6" s="107" customFormat="1" x14ac:dyDescent="0.3">
      <c r="A23" s="20" t="s">
        <v>17</v>
      </c>
      <c r="B23" s="68">
        <v>37200</v>
      </c>
      <c r="C23" s="104"/>
      <c r="D23" s="105">
        <v>42389</v>
      </c>
      <c r="E23" s="20" t="s">
        <v>78</v>
      </c>
      <c r="F23" s="106"/>
    </row>
    <row r="24" spans="1:6" s="107" customFormat="1" x14ac:dyDescent="0.3">
      <c r="A24" s="20" t="s">
        <v>19</v>
      </c>
      <c r="B24" s="68">
        <v>9600</v>
      </c>
      <c r="C24" s="104"/>
      <c r="D24" s="105">
        <v>42370</v>
      </c>
      <c r="E24" s="20" t="s">
        <v>79</v>
      </c>
      <c r="F24" s="106"/>
    </row>
    <row r="25" spans="1:6" x14ac:dyDescent="0.3">
      <c r="A25" s="20" t="str">
        <f>A23</f>
        <v>Les Buckley</v>
      </c>
      <c r="B25" s="68">
        <v>5198.12</v>
      </c>
      <c r="C25" s="20"/>
      <c r="D25" s="105">
        <v>42522</v>
      </c>
      <c r="E25" s="44" t="s">
        <v>88</v>
      </c>
      <c r="F25" s="101"/>
    </row>
    <row r="26" spans="1:6" x14ac:dyDescent="0.3">
      <c r="A26" s="20" t="str">
        <f>A24</f>
        <v>Linda Buckley</v>
      </c>
      <c r="B26" s="68">
        <v>1000</v>
      </c>
      <c r="C26" s="108"/>
      <c r="D26" s="105">
        <v>42522</v>
      </c>
      <c r="E26" s="44" t="str">
        <f>E25</f>
        <v>2 x monthly income payments paid out</v>
      </c>
    </row>
    <row r="27" spans="1:6" x14ac:dyDescent="0.3">
      <c r="A27" s="20" t="str">
        <f>A25</f>
        <v>Les Buckley</v>
      </c>
      <c r="B27" s="68"/>
      <c r="C27" s="108"/>
      <c r="D27" s="105">
        <v>42552</v>
      </c>
      <c r="E27" s="44" t="s">
        <v>86</v>
      </c>
    </row>
    <row r="28" spans="1:6" x14ac:dyDescent="0.3">
      <c r="A28" s="20" t="str">
        <f>A26</f>
        <v>Linda Buckley</v>
      </c>
      <c r="B28" s="68"/>
      <c r="C28" s="108"/>
      <c r="D28" s="105">
        <v>42552</v>
      </c>
      <c r="E28" s="20" t="s">
        <v>87</v>
      </c>
    </row>
    <row r="29" spans="1:6" x14ac:dyDescent="0.3">
      <c r="A29" s="24"/>
      <c r="B29" s="109">
        <f>SUM(B21:B26)</f>
        <v>642455.12</v>
      </c>
      <c r="C29" s="11"/>
      <c r="D29" s="24"/>
    </row>
    <row r="30" spans="1:6" s="110" customFormat="1" ht="15" x14ac:dyDescent="0.2">
      <c r="A30" s="110" t="s">
        <v>25</v>
      </c>
      <c r="B30" s="111"/>
      <c r="C30" s="111"/>
      <c r="F30" s="112"/>
    </row>
    <row r="31" spans="1:6" ht="15.75" customHeight="1" x14ac:dyDescent="0.3"/>
    <row r="34" spans="1:5" x14ac:dyDescent="0.3">
      <c r="A34" s="8" t="s">
        <v>27</v>
      </c>
      <c r="D34" s="9"/>
      <c r="E34" s="81"/>
    </row>
  </sheetData>
  <mergeCells count="4">
    <mergeCell ref="A6:A7"/>
    <mergeCell ref="B6:B7"/>
    <mergeCell ref="C6:C7"/>
    <mergeCell ref="D6:D7"/>
  </mergeCells>
  <pageMargins left="0.31496062992125984" right="0.31496062992125984" top="0.55118110236220474" bottom="0.55118110236220474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opLeftCell="A7" workbookViewId="0">
      <selection activeCell="E38" sqref="E38"/>
    </sheetView>
  </sheetViews>
  <sheetFormatPr defaultRowHeight="17.25" x14ac:dyDescent="0.3"/>
  <cols>
    <col min="1" max="1" width="50.85546875" style="8" customWidth="1"/>
    <col min="2" max="2" width="17.42578125" style="127" customWidth="1"/>
    <col min="3" max="3" width="17.7109375" style="9" bestFit="1" customWidth="1"/>
    <col min="4" max="4" width="26.85546875" style="133" customWidth="1"/>
    <col min="5" max="5" width="50" style="8" customWidth="1"/>
    <col min="6" max="6" width="45" style="8" bestFit="1" customWidth="1"/>
    <col min="7" max="16384" width="9.140625" style="8"/>
  </cols>
  <sheetData>
    <row r="1" spans="1:4" ht="73.5" customHeight="1" x14ac:dyDescent="0.3"/>
    <row r="2" spans="1:4" s="13" customFormat="1" x14ac:dyDescent="0.3">
      <c r="A2" s="10" t="s">
        <v>66</v>
      </c>
      <c r="B2" s="134"/>
      <c r="C2" s="11"/>
      <c r="D2" s="12">
        <v>43067</v>
      </c>
    </row>
    <row r="3" spans="1:4" s="13" customFormat="1" x14ac:dyDescent="0.3">
      <c r="B3" s="113"/>
      <c r="C3" s="14"/>
      <c r="D3" s="114"/>
    </row>
    <row r="5" spans="1:4" s="16" customFormat="1" ht="15" x14ac:dyDescent="0.2">
      <c r="A5" s="135" t="s">
        <v>56</v>
      </c>
      <c r="B5" s="135" t="s">
        <v>0</v>
      </c>
      <c r="C5" s="135" t="s">
        <v>57</v>
      </c>
      <c r="D5" s="135" t="s">
        <v>33</v>
      </c>
    </row>
    <row r="6" spans="1:4" x14ac:dyDescent="0.3">
      <c r="A6" s="136"/>
      <c r="B6" s="136" t="s">
        <v>0</v>
      </c>
      <c r="C6" s="136"/>
      <c r="D6" s="136"/>
    </row>
    <row r="7" spans="1:4" x14ac:dyDescent="0.3">
      <c r="A7" s="44" t="s">
        <v>58</v>
      </c>
      <c r="B7" s="72">
        <v>1730553.16</v>
      </c>
      <c r="C7" s="55" t="s">
        <v>59</v>
      </c>
      <c r="D7" s="115"/>
    </row>
    <row r="8" spans="1:4" x14ac:dyDescent="0.3">
      <c r="A8" s="44" t="s">
        <v>58</v>
      </c>
      <c r="B8" s="72">
        <v>594476.89</v>
      </c>
      <c r="C8" s="55" t="s">
        <v>65</v>
      </c>
      <c r="D8" s="116"/>
    </row>
    <row r="9" spans="1:4" x14ac:dyDescent="0.3">
      <c r="A9" s="44" t="s">
        <v>60</v>
      </c>
      <c r="B9" s="72">
        <v>61082.1</v>
      </c>
      <c r="C9" s="55" t="s">
        <v>67</v>
      </c>
      <c r="D9" s="116"/>
    </row>
    <row r="10" spans="1:4" x14ac:dyDescent="0.3">
      <c r="A10" s="117" t="s">
        <v>61</v>
      </c>
      <c r="B10" s="68">
        <v>10333.23</v>
      </c>
      <c r="C10" s="118" t="s">
        <v>67</v>
      </c>
      <c r="D10" s="119"/>
    </row>
    <row r="11" spans="1:4" x14ac:dyDescent="0.3">
      <c r="A11" s="43" t="s">
        <v>62</v>
      </c>
      <c r="B11" s="120">
        <v>40000</v>
      </c>
      <c r="C11" s="55" t="s">
        <v>67</v>
      </c>
      <c r="D11" s="116"/>
    </row>
    <row r="12" spans="1:4" x14ac:dyDescent="0.3">
      <c r="A12" s="39"/>
      <c r="B12" s="120">
        <v>10000</v>
      </c>
      <c r="C12" s="55" t="s">
        <v>68</v>
      </c>
      <c r="D12" s="116"/>
    </row>
    <row r="13" spans="1:4" x14ac:dyDescent="0.3">
      <c r="A13" s="43" t="s">
        <v>63</v>
      </c>
      <c r="B13" s="120">
        <v>35000</v>
      </c>
      <c r="C13" s="55" t="s">
        <v>67</v>
      </c>
      <c r="D13" s="116"/>
    </row>
    <row r="14" spans="1:4" x14ac:dyDescent="0.3">
      <c r="A14" s="48"/>
      <c r="B14" s="120">
        <v>28000</v>
      </c>
      <c r="C14" s="55" t="s">
        <v>65</v>
      </c>
      <c r="D14" s="116"/>
    </row>
    <row r="15" spans="1:4" x14ac:dyDescent="0.3">
      <c r="A15" s="39"/>
      <c r="B15" s="120">
        <v>7000</v>
      </c>
      <c r="C15" s="55" t="s">
        <v>68</v>
      </c>
      <c r="D15" s="116"/>
    </row>
    <row r="16" spans="1:4" x14ac:dyDescent="0.3">
      <c r="A16" s="48" t="s">
        <v>64</v>
      </c>
      <c r="B16" s="96">
        <v>50000</v>
      </c>
      <c r="C16" s="121" t="s">
        <v>65</v>
      </c>
      <c r="D16" s="116"/>
    </row>
    <row r="17" spans="1:4" x14ac:dyDescent="0.3">
      <c r="A17" s="43" t="s">
        <v>72</v>
      </c>
      <c r="B17" s="72">
        <v>50000</v>
      </c>
      <c r="C17" s="55" t="s">
        <v>65</v>
      </c>
      <c r="D17" s="116"/>
    </row>
    <row r="18" spans="1:4" x14ac:dyDescent="0.3">
      <c r="A18" s="39"/>
      <c r="B18" s="72">
        <v>7000</v>
      </c>
      <c r="C18" s="55" t="s">
        <v>68</v>
      </c>
      <c r="D18" s="116"/>
    </row>
    <row r="19" spans="1:4" x14ac:dyDescent="0.3">
      <c r="A19" s="122" t="s">
        <v>80</v>
      </c>
      <c r="B19" s="72">
        <v>50000</v>
      </c>
      <c r="C19" s="36" t="s">
        <v>65</v>
      </c>
      <c r="D19" s="116"/>
    </row>
    <row r="20" spans="1:4" x14ac:dyDescent="0.3">
      <c r="A20" s="122" t="s">
        <v>99</v>
      </c>
      <c r="B20" s="72">
        <v>3399.96</v>
      </c>
      <c r="C20" s="36" t="s">
        <v>67</v>
      </c>
      <c r="D20" s="116" t="s">
        <v>101</v>
      </c>
    </row>
    <row r="21" spans="1:4" x14ac:dyDescent="0.3">
      <c r="A21" s="123" t="s">
        <v>94</v>
      </c>
      <c r="B21" s="68">
        <v>10000</v>
      </c>
      <c r="C21" s="32" t="s">
        <v>68</v>
      </c>
      <c r="D21" s="119"/>
    </row>
    <row r="22" spans="1:4" x14ac:dyDescent="0.3">
      <c r="A22" s="123"/>
      <c r="B22" s="68">
        <v>10000</v>
      </c>
      <c r="C22" s="32" t="s">
        <v>65</v>
      </c>
      <c r="D22" s="119"/>
    </row>
    <row r="23" spans="1:4" x14ac:dyDescent="0.3">
      <c r="A23" s="123"/>
      <c r="B23" s="68">
        <v>10000</v>
      </c>
      <c r="C23" s="32" t="s">
        <v>67</v>
      </c>
      <c r="D23" s="119"/>
    </row>
    <row r="24" spans="1:4" x14ac:dyDescent="0.3">
      <c r="A24" s="20" t="s">
        <v>100</v>
      </c>
      <c r="B24" s="68">
        <v>3399.96</v>
      </c>
      <c r="C24" s="32" t="s">
        <v>67</v>
      </c>
      <c r="D24" s="116" t="s">
        <v>101</v>
      </c>
    </row>
    <row r="25" spans="1:4" x14ac:dyDescent="0.3">
      <c r="A25" s="79" t="s">
        <v>69</v>
      </c>
      <c r="B25" s="80">
        <f>SUM(B7:B23)</f>
        <v>2706845.34</v>
      </c>
      <c r="C25" s="36"/>
      <c r="D25" s="124"/>
    </row>
    <row r="26" spans="1:4" x14ac:dyDescent="0.3">
      <c r="A26" s="1"/>
      <c r="B26" s="1"/>
      <c r="C26" s="1"/>
      <c r="D26" s="1"/>
    </row>
    <row r="27" spans="1:4" x14ac:dyDescent="0.3">
      <c r="A27" s="43" t="s">
        <v>81</v>
      </c>
      <c r="B27" s="125">
        <v>428131</v>
      </c>
      <c r="C27" s="126" t="s">
        <v>59</v>
      </c>
      <c r="D27" s="115"/>
    </row>
    <row r="28" spans="1:4" x14ac:dyDescent="0.3">
      <c r="A28" s="39"/>
      <c r="B28" s="120">
        <v>161326</v>
      </c>
      <c r="C28" s="55" t="s">
        <v>65</v>
      </c>
      <c r="D28" s="116"/>
    </row>
    <row r="29" spans="1:4" x14ac:dyDescent="0.3">
      <c r="A29" s="43" t="s">
        <v>82</v>
      </c>
      <c r="B29" s="120">
        <v>62000</v>
      </c>
      <c r="C29" s="55" t="s">
        <v>59</v>
      </c>
      <c r="D29" s="115"/>
    </row>
    <row r="30" spans="1:4" x14ac:dyDescent="0.3">
      <c r="A30" s="39"/>
      <c r="B30" s="37">
        <v>12000</v>
      </c>
      <c r="C30" s="55" t="s">
        <v>65</v>
      </c>
      <c r="D30" s="124"/>
    </row>
    <row r="31" spans="1:4" x14ac:dyDescent="0.3">
      <c r="A31" s="43"/>
      <c r="C31" s="55" t="s">
        <v>59</v>
      </c>
      <c r="D31" s="116"/>
    </row>
    <row r="32" spans="1:4" x14ac:dyDescent="0.3">
      <c r="A32" s="39"/>
      <c r="C32" s="55" t="s">
        <v>65</v>
      </c>
      <c r="D32" s="124"/>
    </row>
    <row r="33" spans="1:4" x14ac:dyDescent="0.3">
      <c r="A33" s="128" t="s">
        <v>70</v>
      </c>
      <c r="B33" s="129">
        <f>SUM(B27:B30)</f>
        <v>663457</v>
      </c>
      <c r="C33" s="55"/>
      <c r="D33" s="130"/>
    </row>
    <row r="34" spans="1:4" x14ac:dyDescent="0.3">
      <c r="A34" s="1"/>
      <c r="B34" s="1"/>
      <c r="C34" s="1"/>
      <c r="D34" s="1"/>
    </row>
    <row r="35" spans="1:4" x14ac:dyDescent="0.3">
      <c r="A35" s="79" t="s">
        <v>71</v>
      </c>
      <c r="B35" s="131">
        <f>B25-B33</f>
        <v>2043388.3399999999</v>
      </c>
      <c r="C35" s="55"/>
      <c r="D35" s="132"/>
    </row>
    <row r="36" spans="1:4" x14ac:dyDescent="0.3">
      <c r="A36" s="1"/>
      <c r="B36" s="1"/>
      <c r="C36" s="1"/>
      <c r="D36" s="1"/>
    </row>
    <row r="39" spans="1:4" x14ac:dyDescent="0.3">
      <c r="A39" s="8" t="s">
        <v>27</v>
      </c>
      <c r="D39" s="81">
        <v>43067</v>
      </c>
    </row>
  </sheetData>
  <mergeCells count="4">
    <mergeCell ref="A5:A6"/>
    <mergeCell ref="B5:B6"/>
    <mergeCell ref="C5:C6"/>
    <mergeCell ref="D5:D6"/>
  </mergeCells>
  <pageMargins left="0.39370078740157483" right="0.39370078740157483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Summary Overview</vt:lpstr>
      <vt:lpstr>PaymentTV in SSAS</vt:lpstr>
      <vt:lpstr>Contribution Earmarking</vt:lpstr>
    </vt:vector>
  </TitlesOfParts>
  <Company>HW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Surtees</dc:creator>
  <cp:lastModifiedBy>Stacy</cp:lastModifiedBy>
  <cp:lastPrinted>2017-11-28T13:00:17Z</cp:lastPrinted>
  <dcterms:created xsi:type="dcterms:W3CDTF">2013-01-25T15:44:01Z</dcterms:created>
  <dcterms:modified xsi:type="dcterms:W3CDTF">2017-11-29T09:23:54Z</dcterms:modified>
</cp:coreProperties>
</file>