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95" windowWidth="20730" windowHeight="117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4" i="1" l="1"/>
  <c r="B44" i="1"/>
  <c r="D25" i="1"/>
  <c r="B25" i="1"/>
  <c r="D4" i="1"/>
  <c r="D10" i="1" s="1"/>
  <c r="B4" i="1"/>
  <c r="B10" i="1" s="1"/>
  <c r="F10" i="1" l="1"/>
  <c r="D11" i="1" s="1"/>
  <c r="D15" i="1" l="1"/>
  <c r="D19" i="1" s="1"/>
  <c r="D24" i="1" s="1"/>
  <c r="D28" i="1"/>
  <c r="D27" i="1"/>
  <c r="B11" i="1"/>
  <c r="D31" i="1" l="1"/>
  <c r="F11" i="1"/>
  <c r="B27" i="1"/>
  <c r="B28" i="1"/>
  <c r="B15" i="1"/>
  <c r="B19" i="1" s="1"/>
  <c r="B24" i="1" s="1"/>
  <c r="F24" i="1" l="1"/>
  <c r="B31" i="1"/>
  <c r="D59" i="1"/>
  <c r="F31" i="1" l="1"/>
  <c r="D32" i="1" s="1"/>
  <c r="B59" i="1"/>
  <c r="D47" i="1" l="1"/>
  <c r="D46" i="1"/>
  <c r="D36" i="1"/>
  <c r="D40" i="1" s="1"/>
  <c r="D43" i="1" s="1"/>
  <c r="B32" i="1"/>
  <c r="D49" i="1" l="1"/>
  <c r="B46" i="1"/>
  <c r="B36" i="1"/>
  <c r="B40" i="1" s="1"/>
  <c r="F32" i="1"/>
  <c r="B47" i="1"/>
  <c r="F40" i="1" l="1"/>
  <c r="B43" i="1"/>
  <c r="B49" i="1" s="1"/>
  <c r="F43" i="1" l="1"/>
  <c r="F49" i="1"/>
  <c r="B50" i="1"/>
  <c r="B53" i="1" s="1"/>
  <c r="D50" i="1" l="1"/>
  <c r="D53" i="1" s="1"/>
  <c r="F61" i="1"/>
  <c r="D54" i="1"/>
  <c r="B54" i="1"/>
  <c r="B61" i="1" s="1"/>
  <c r="E61" i="1" l="1"/>
  <c r="D61" i="1"/>
  <c r="F50" i="1"/>
</calcChain>
</file>

<file path=xl/sharedStrings.xml><?xml version="1.0" encoding="utf-8"?>
<sst xmlns="http://schemas.openxmlformats.org/spreadsheetml/2006/main" count="207" uniqueCount="54">
  <si>
    <t>MELVYN STEPHEN JONES</t>
  </si>
  <si>
    <t>EWA ROSCISZEWSKA JONES</t>
  </si>
  <si>
    <t>CONTRIBUTIONS</t>
  </si>
  <si>
    <t>2007-2008</t>
  </si>
  <si>
    <t>TRANSFERS-IN</t>
  </si>
  <si>
    <t>INCOME FROM CASH DEPOSITS</t>
  </si>
  <si>
    <t>TOTALS</t>
  </si>
  <si>
    <t>ASSETS</t>
  </si>
  <si>
    <t>CASH AT BANK</t>
  </si>
  <si>
    <t>TOTAL VALUE OF FUND</t>
  </si>
  <si>
    <t>2008-2009</t>
  </si>
  <si>
    <t>INCOME</t>
  </si>
  <si>
    <t>EXPENSES</t>
  </si>
  <si>
    <t>2009-2010</t>
  </si>
  <si>
    <t>LUMP SUM PAID</t>
  </si>
  <si>
    <t>PROPERTY</t>
  </si>
  <si>
    <t>2010-2011</t>
  </si>
  <si>
    <t>PENSION PAID</t>
  </si>
  <si>
    <t>2011-2012</t>
  </si>
  <si>
    <t>LOAN OUTSTANDING</t>
  </si>
  <si>
    <t>CREDITORS</t>
  </si>
  <si>
    <t>DEBTORS</t>
  </si>
  <si>
    <t>2012-2013</t>
  </si>
  <si>
    <t>PROFIT AND LOSS</t>
  </si>
  <si>
    <t>2013-2014</t>
  </si>
  <si>
    <t>LUMP SUM MADE</t>
  </si>
  <si>
    <t>2014-2015</t>
  </si>
  <si>
    <t>SCOTTISH WIDOWS - EWA</t>
  </si>
  <si>
    <t>EQUITABLE LIFE - MEL</t>
  </si>
  <si>
    <t>UNALLOCATED</t>
  </si>
  <si>
    <t>CONTRIBUTIONS 162000, EXPENSES PAID DIRECTLY BY SILVERCREST 2178</t>
  </si>
  <si>
    <t>UNCRYSTALLISED</t>
  </si>
  <si>
    <t>CRYSTALLISED</t>
  </si>
  <si>
    <t>TOTAL CRYSTALLISED &amp; UNCRYSTALLISED</t>
  </si>
  <si>
    <t>SPLIT OF FUNDS £</t>
  </si>
  <si>
    <t>SPLIT OF FUNDS %</t>
  </si>
  <si>
    <t>OPENING BALANCE</t>
  </si>
  <si>
    <t>OUR VALUE OF FUND</t>
  </si>
  <si>
    <t>TAX FREE LUMP SUM</t>
  </si>
  <si>
    <t>CASH FOR TAX FREE LUMP SUM</t>
  </si>
  <si>
    <t xml:space="preserve">% </t>
  </si>
  <si>
    <t>% CARRIED FORWARD</t>
  </si>
  <si>
    <t xml:space="preserve">BALANCE CARRIED </t>
  </si>
  <si>
    <t>figure changed to match a/cs provided</t>
  </si>
  <si>
    <t>TFC AVAILABLE</t>
  </si>
  <si>
    <t xml:space="preserve"> MELVYN STEPHEN JONES </t>
  </si>
  <si>
    <t xml:space="preserve"> EWA ROSCISZEWSKA JONES </t>
  </si>
  <si>
    <t xml:space="preserve"> TOTALS </t>
  </si>
  <si>
    <t xml:space="preserve"> UNCRYSTALLISED </t>
  </si>
  <si>
    <t xml:space="preserve"> CRYSTALLISED </t>
  </si>
  <si>
    <t xml:space="preserve"> £                                                      -  </t>
  </si>
  <si>
    <t xml:space="preserve"> £                                           -  </t>
  </si>
  <si>
    <t xml:space="preserve"> £                                                -  </t>
  </si>
  <si>
    <t xml:space="preserve"> £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</si>
</sst>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0" fontId="1" fillId="0" borderId="0" xfId="0" applyFont="1"/>
    <xf numFmtId="0" fontId="2" fillId="0" borderId="0" xfId="0" applyFont="1"/>
    <xf numFmtId="44" fontId="1" fillId="0" borderId="0" xfId="0" applyNumberFormat="1" applyFont="1"/>
    <xf numFmtId="0" fontId="0" fillId="0" borderId="0" xfId="0" applyFont="1"/>
    <xf numFmtId="10" fontId="0" fillId="0" borderId="0" xfId="0" applyNumberFormat="1"/>
    <xf numFmtId="44" fontId="2" fillId="0" borderId="0" xfId="0" applyNumberFormat="1" applyFont="1"/>
    <xf numFmtId="44" fontId="0" fillId="0" borderId="0" xfId="0" applyNumberFormat="1" applyFont="1"/>
    <xf numFmtId="8" fontId="0" fillId="0" borderId="0" xfId="0" applyNumberFormat="1"/>
    <xf numFmtId="0" fontId="1" fillId="0" borderId="0" xfId="0" applyFont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workbookViewId="0">
      <pane ySplit="2" topLeftCell="A114" activePane="bottomLeft" state="frozen"/>
      <selection pane="bottomLeft" activeCell="A68" sqref="A68"/>
    </sheetView>
  </sheetViews>
  <sheetFormatPr defaultRowHeight="15" x14ac:dyDescent="0.25"/>
  <cols>
    <col min="1" max="1" width="42.7109375" customWidth="1"/>
    <col min="2" max="2" width="24.7109375" style="1" bestFit="1" customWidth="1"/>
    <col min="3" max="3" width="23" style="1" customWidth="1"/>
    <col min="4" max="4" width="27.42578125" style="1" bestFit="1" customWidth="1"/>
    <col min="5" max="5" width="25.7109375" style="1" customWidth="1"/>
    <col min="6" max="6" width="17.5703125" style="1" customWidth="1"/>
    <col min="7" max="7" width="14.85546875" customWidth="1"/>
  </cols>
  <sheetData>
    <row r="1" spans="1:7" x14ac:dyDescent="0.25">
      <c r="B1" s="4" t="s">
        <v>0</v>
      </c>
      <c r="C1" s="4"/>
      <c r="D1" s="4" t="s">
        <v>1</v>
      </c>
      <c r="E1" s="4"/>
      <c r="F1" s="4" t="s">
        <v>6</v>
      </c>
    </row>
    <row r="2" spans="1:7" x14ac:dyDescent="0.25">
      <c r="B2" s="4" t="s">
        <v>31</v>
      </c>
      <c r="C2" s="4" t="s">
        <v>32</v>
      </c>
      <c r="D2" s="4" t="s">
        <v>31</v>
      </c>
      <c r="E2" s="4" t="s">
        <v>32</v>
      </c>
    </row>
    <row r="3" spans="1:7" x14ac:dyDescent="0.25">
      <c r="A3" s="3" t="s">
        <v>3</v>
      </c>
      <c r="B3" s="4"/>
      <c r="C3" s="4"/>
      <c r="D3" s="4"/>
      <c r="E3" s="4"/>
      <c r="F3" s="3" t="s">
        <v>3</v>
      </c>
    </row>
    <row r="4" spans="1:7" x14ac:dyDescent="0.25">
      <c r="A4" t="s">
        <v>2</v>
      </c>
      <c r="B4" s="1">
        <f>F4/2</f>
        <v>30000</v>
      </c>
      <c r="D4" s="1">
        <f>F4/2</f>
        <v>30000</v>
      </c>
      <c r="F4" s="1">
        <v>60000</v>
      </c>
      <c r="G4" t="s">
        <v>29</v>
      </c>
    </row>
    <row r="5" spans="1:7" x14ac:dyDescent="0.25">
      <c r="A5" t="s">
        <v>4</v>
      </c>
      <c r="B5" s="1">
        <v>0</v>
      </c>
      <c r="D5" s="1">
        <v>82959</v>
      </c>
      <c r="F5" s="1">
        <v>82959</v>
      </c>
      <c r="G5" t="s">
        <v>27</v>
      </c>
    </row>
    <row r="6" spans="1:7" x14ac:dyDescent="0.25">
      <c r="A6" t="s">
        <v>5</v>
      </c>
      <c r="B6" s="1">
        <v>6.51</v>
      </c>
      <c r="D6" s="1">
        <v>24.49</v>
      </c>
      <c r="F6" s="1">
        <v>31</v>
      </c>
    </row>
    <row r="7" spans="1:7" x14ac:dyDescent="0.25">
      <c r="A7" t="s">
        <v>12</v>
      </c>
      <c r="B7" s="1">
        <v>0</v>
      </c>
      <c r="D7" s="1">
        <v>0</v>
      </c>
      <c r="F7" s="1">
        <v>0</v>
      </c>
    </row>
    <row r="8" spans="1:7" x14ac:dyDescent="0.25">
      <c r="A8" t="s">
        <v>17</v>
      </c>
      <c r="B8" s="1">
        <v>0</v>
      </c>
      <c r="D8" s="1">
        <v>0</v>
      </c>
      <c r="F8" s="1">
        <v>0</v>
      </c>
    </row>
    <row r="9" spans="1:7" x14ac:dyDescent="0.25">
      <c r="A9" t="s">
        <v>25</v>
      </c>
      <c r="B9" s="1">
        <v>0</v>
      </c>
      <c r="D9" s="1">
        <v>0</v>
      </c>
      <c r="F9" s="1">
        <v>0</v>
      </c>
    </row>
    <row r="10" spans="1:7" x14ac:dyDescent="0.25">
      <c r="A10" s="3" t="s">
        <v>34</v>
      </c>
      <c r="B10" s="1">
        <f>SUM(B4:B9)</f>
        <v>30006.51</v>
      </c>
      <c r="D10" s="1">
        <f>SUM(D4:D9)</f>
        <v>112983.49</v>
      </c>
      <c r="F10" s="1">
        <f>SUM(B10:E10)</f>
        <v>142990</v>
      </c>
    </row>
    <row r="11" spans="1:7" x14ac:dyDescent="0.25">
      <c r="A11" s="3" t="s">
        <v>35</v>
      </c>
      <c r="B11" s="6">
        <f>B10/$F$10</f>
        <v>0.20985040911951883</v>
      </c>
      <c r="D11" s="6">
        <f>D10/$F$10</f>
        <v>0.7901495908804812</v>
      </c>
      <c r="F11" s="6">
        <f>SUM(B11:E11)</f>
        <v>1</v>
      </c>
    </row>
    <row r="12" spans="1:7" x14ac:dyDescent="0.25">
      <c r="A12" s="3" t="s">
        <v>7</v>
      </c>
    </row>
    <row r="13" spans="1:7" x14ac:dyDescent="0.25">
      <c r="A13" s="5" t="s">
        <v>23</v>
      </c>
      <c r="B13" s="1">
        <v>0</v>
      </c>
      <c r="D13" s="1">
        <v>0</v>
      </c>
      <c r="F13" s="1">
        <v>0</v>
      </c>
    </row>
    <row r="14" spans="1:7" x14ac:dyDescent="0.25">
      <c r="A14" s="5" t="s">
        <v>15</v>
      </c>
      <c r="B14" s="1">
        <v>0</v>
      </c>
      <c r="D14" s="1">
        <v>0</v>
      </c>
      <c r="F14" s="1">
        <v>0</v>
      </c>
    </row>
    <row r="15" spans="1:7" x14ac:dyDescent="0.25">
      <c r="A15" t="s">
        <v>8</v>
      </c>
      <c r="B15" s="1">
        <f>F15*B11</f>
        <v>30006.51</v>
      </c>
      <c r="D15" s="1">
        <f>F15*D11</f>
        <v>112983.49</v>
      </c>
      <c r="F15" s="1">
        <v>142990</v>
      </c>
    </row>
    <row r="16" spans="1:7" x14ac:dyDescent="0.25">
      <c r="A16" t="s">
        <v>19</v>
      </c>
      <c r="B16" s="1">
        <v>0</v>
      </c>
      <c r="D16" s="1">
        <v>0</v>
      </c>
      <c r="F16" s="1">
        <v>0</v>
      </c>
    </row>
    <row r="17" spans="1:7" x14ac:dyDescent="0.25">
      <c r="A17" t="s">
        <v>20</v>
      </c>
      <c r="B17" s="1">
        <v>0</v>
      </c>
      <c r="D17" s="1">
        <v>0</v>
      </c>
      <c r="F17" s="1">
        <v>0</v>
      </c>
    </row>
    <row r="18" spans="1:7" x14ac:dyDescent="0.25">
      <c r="A18" t="s">
        <v>21</v>
      </c>
      <c r="B18" s="1">
        <v>0</v>
      </c>
      <c r="D18" s="1">
        <v>0</v>
      </c>
      <c r="F18" s="1">
        <v>0</v>
      </c>
    </row>
    <row r="19" spans="1:7" s="2" customFormat="1" x14ac:dyDescent="0.25">
      <c r="A19" s="2" t="s">
        <v>9</v>
      </c>
      <c r="B19" s="4">
        <f>SUM(B13:B18)</f>
        <v>30006.51</v>
      </c>
      <c r="C19" s="4"/>
      <c r="D19" s="4">
        <f>SUM(D13:D18)</f>
        <v>112983.49</v>
      </c>
      <c r="E19" s="4"/>
      <c r="F19" s="4">
        <v>142990</v>
      </c>
    </row>
    <row r="20" spans="1:7" s="2" customFormat="1" x14ac:dyDescent="0.25">
      <c r="B20" s="4"/>
      <c r="C20" s="4"/>
      <c r="D20" s="4"/>
      <c r="E20" s="4"/>
      <c r="F20" s="4"/>
    </row>
    <row r="21" spans="1:7" s="2" customFormat="1" x14ac:dyDescent="0.25">
      <c r="B21" s="4"/>
      <c r="C21" s="4"/>
      <c r="D21" s="4"/>
      <c r="E21" s="4"/>
      <c r="F21" s="4"/>
    </row>
    <row r="23" spans="1:7" x14ac:dyDescent="0.25">
      <c r="A23" s="3" t="s">
        <v>10</v>
      </c>
      <c r="F23" s="3" t="s">
        <v>10</v>
      </c>
    </row>
    <row r="24" spans="1:7" x14ac:dyDescent="0.25">
      <c r="A24" s="5" t="s">
        <v>36</v>
      </c>
      <c r="B24" s="1">
        <f>B19</f>
        <v>30006.51</v>
      </c>
      <c r="D24" s="1">
        <f>D19</f>
        <v>112983.49</v>
      </c>
      <c r="F24" s="7">
        <f>SUM(B24:E24)</f>
        <v>142990</v>
      </c>
    </row>
    <row r="25" spans="1:7" x14ac:dyDescent="0.25">
      <c r="A25" t="s">
        <v>2</v>
      </c>
      <c r="B25" s="1">
        <f>F25/2</f>
        <v>60000</v>
      </c>
      <c r="D25" s="1">
        <f>F25/2</f>
        <v>60000</v>
      </c>
      <c r="F25" s="1">
        <v>120000</v>
      </c>
      <c r="G25" t="s">
        <v>29</v>
      </c>
    </row>
    <row r="26" spans="1:7" x14ac:dyDescent="0.25">
      <c r="A26" t="s">
        <v>4</v>
      </c>
      <c r="B26" s="1">
        <v>91687</v>
      </c>
      <c r="D26" s="1">
        <v>0</v>
      </c>
      <c r="F26" s="1">
        <v>91687</v>
      </c>
      <c r="G26" t="s">
        <v>28</v>
      </c>
    </row>
    <row r="27" spans="1:7" x14ac:dyDescent="0.25">
      <c r="A27" t="s">
        <v>11</v>
      </c>
      <c r="B27" s="1">
        <f>F27*B11</f>
        <v>2108.576910832925</v>
      </c>
      <c r="D27" s="1">
        <f>F27*D11</f>
        <v>7939.423089167075</v>
      </c>
      <c r="F27" s="1">
        <v>10048</v>
      </c>
    </row>
    <row r="28" spans="1:7" x14ac:dyDescent="0.25">
      <c r="A28" t="s">
        <v>12</v>
      </c>
      <c r="B28" s="1">
        <f>F28*B11</f>
        <v>-120.66398524372333</v>
      </c>
      <c r="D28" s="1">
        <f>F28*D11</f>
        <v>-454.33601475627671</v>
      </c>
      <c r="F28" s="1">
        <v>-575</v>
      </c>
    </row>
    <row r="29" spans="1:7" x14ac:dyDescent="0.25">
      <c r="A29" t="s">
        <v>17</v>
      </c>
      <c r="B29" s="1">
        <v>0</v>
      </c>
      <c r="D29" s="1">
        <v>0</v>
      </c>
      <c r="F29" s="1">
        <v>0</v>
      </c>
    </row>
    <row r="30" spans="1:7" x14ac:dyDescent="0.25">
      <c r="A30" t="s">
        <v>25</v>
      </c>
      <c r="B30" s="1">
        <v>0</v>
      </c>
      <c r="D30" s="1">
        <v>0</v>
      </c>
      <c r="F30" s="1">
        <v>0</v>
      </c>
    </row>
    <row r="31" spans="1:7" x14ac:dyDescent="0.25">
      <c r="A31" s="3" t="s">
        <v>34</v>
      </c>
      <c r="B31" s="1">
        <f>SUM(B24:B30)</f>
        <v>183681.4229255892</v>
      </c>
      <c r="D31" s="1">
        <f>SUM(D24:D30)</f>
        <v>180468.5770744108</v>
      </c>
      <c r="F31" s="1">
        <f>SUM(B31:E31)</f>
        <v>364150</v>
      </c>
    </row>
    <row r="32" spans="1:7" x14ac:dyDescent="0.25">
      <c r="A32" s="3" t="s">
        <v>35</v>
      </c>
      <c r="B32" s="6">
        <f>B31/$F$31</f>
        <v>0.50441143189781468</v>
      </c>
      <c r="D32" s="6">
        <f>D31/$F$31</f>
        <v>0.49558856810218538</v>
      </c>
      <c r="F32" s="6">
        <f>SUM(B32:E32)</f>
        <v>1</v>
      </c>
    </row>
    <row r="33" spans="1:7" x14ac:dyDescent="0.25">
      <c r="A33" s="3" t="s">
        <v>7</v>
      </c>
    </row>
    <row r="34" spans="1:7" x14ac:dyDescent="0.25">
      <c r="A34" s="5" t="s">
        <v>23</v>
      </c>
      <c r="B34" s="1">
        <v>0</v>
      </c>
      <c r="D34" s="1">
        <v>0</v>
      </c>
      <c r="F34" s="1">
        <v>0</v>
      </c>
    </row>
    <row r="35" spans="1:7" x14ac:dyDescent="0.25">
      <c r="A35" s="5" t="s">
        <v>15</v>
      </c>
      <c r="B35" s="1">
        <v>0</v>
      </c>
      <c r="D35" s="1">
        <v>0</v>
      </c>
      <c r="F35" s="1">
        <v>0</v>
      </c>
    </row>
    <row r="36" spans="1:7" x14ac:dyDescent="0.25">
      <c r="A36" t="s">
        <v>8</v>
      </c>
      <c r="B36" s="1">
        <f>F36*B32</f>
        <v>183681.42292558923</v>
      </c>
      <c r="D36" s="1">
        <f>F36*D32</f>
        <v>180468.5770744108</v>
      </c>
      <c r="F36" s="1">
        <v>364150</v>
      </c>
    </row>
    <row r="37" spans="1:7" x14ac:dyDescent="0.25">
      <c r="A37" t="s">
        <v>19</v>
      </c>
      <c r="B37" s="1">
        <v>0</v>
      </c>
      <c r="D37" s="1">
        <v>0</v>
      </c>
      <c r="F37" s="1">
        <v>0</v>
      </c>
    </row>
    <row r="38" spans="1:7" x14ac:dyDescent="0.25">
      <c r="A38" t="s">
        <v>20</v>
      </c>
      <c r="B38" s="1">
        <v>0</v>
      </c>
      <c r="D38" s="1">
        <v>0</v>
      </c>
      <c r="F38" s="1">
        <v>0</v>
      </c>
    </row>
    <row r="39" spans="1:7" x14ac:dyDescent="0.25">
      <c r="A39" t="s">
        <v>21</v>
      </c>
      <c r="B39" s="1">
        <v>0</v>
      </c>
      <c r="D39" s="1">
        <v>0</v>
      </c>
      <c r="F39" s="1">
        <v>0</v>
      </c>
    </row>
    <row r="40" spans="1:7" s="2" customFormat="1" x14ac:dyDescent="0.25">
      <c r="A40" s="2" t="s">
        <v>9</v>
      </c>
      <c r="B40" s="4">
        <f>SUM(B34:B39)</f>
        <v>183681.42292558923</v>
      </c>
      <c r="C40" s="4"/>
      <c r="D40" s="4">
        <f>SUM(D34:D39)</f>
        <v>180468.5770744108</v>
      </c>
      <c r="E40" s="4"/>
      <c r="F40" s="4">
        <f>SUM(B40:E40)</f>
        <v>364150</v>
      </c>
    </row>
    <row r="42" spans="1:7" x14ac:dyDescent="0.25">
      <c r="A42" s="3" t="s">
        <v>13</v>
      </c>
      <c r="F42" s="3" t="s">
        <v>13</v>
      </c>
    </row>
    <row r="43" spans="1:7" x14ac:dyDescent="0.25">
      <c r="A43" s="5" t="s">
        <v>36</v>
      </c>
      <c r="B43" s="1">
        <f>B40</f>
        <v>183681.42292558923</v>
      </c>
      <c r="D43" s="1">
        <f>D40</f>
        <v>180468.5770744108</v>
      </c>
      <c r="F43" s="8">
        <f>SUM(B43:E43)</f>
        <v>364150</v>
      </c>
    </row>
    <row r="44" spans="1:7" x14ac:dyDescent="0.25">
      <c r="A44" t="s">
        <v>2</v>
      </c>
      <c r="B44" s="1">
        <f>F44/2</f>
        <v>82089</v>
      </c>
      <c r="D44" s="1">
        <f>F44/2</f>
        <v>82089</v>
      </c>
      <c r="F44" s="1">
        <v>164178</v>
      </c>
      <c r="G44" t="s">
        <v>30</v>
      </c>
    </row>
    <row r="45" spans="1:7" x14ac:dyDescent="0.25">
      <c r="A45" t="s">
        <v>4</v>
      </c>
      <c r="B45" s="1">
        <v>0</v>
      </c>
      <c r="D45" s="1">
        <v>0</v>
      </c>
      <c r="F45" s="1">
        <v>0</v>
      </c>
    </row>
    <row r="46" spans="1:7" x14ac:dyDescent="0.25">
      <c r="A46" t="s">
        <v>11</v>
      </c>
      <c r="B46" s="1">
        <f>F46*B32</f>
        <v>6756.5911302712275</v>
      </c>
      <c r="D46" s="1">
        <f>F46*D32</f>
        <v>6638.4088697287734</v>
      </c>
      <c r="F46" s="1">
        <v>13395</v>
      </c>
    </row>
    <row r="47" spans="1:7" x14ac:dyDescent="0.25">
      <c r="A47" t="s">
        <v>12</v>
      </c>
      <c r="B47" s="1">
        <f>F47*B32</f>
        <v>-6644.1073809580148</v>
      </c>
      <c r="D47" s="1">
        <f>F47*D32</f>
        <v>-6527.8926190419861</v>
      </c>
      <c r="F47" s="1">
        <v>-13172</v>
      </c>
    </row>
    <row r="48" spans="1:7" x14ac:dyDescent="0.25">
      <c r="A48" t="s">
        <v>17</v>
      </c>
      <c r="B48" s="1">
        <v>0</v>
      </c>
      <c r="D48" s="1">
        <v>0</v>
      </c>
      <c r="F48" s="1">
        <v>0</v>
      </c>
    </row>
    <row r="49" spans="1:6" x14ac:dyDescent="0.25">
      <c r="A49" s="3" t="s">
        <v>34</v>
      </c>
      <c r="B49" s="1">
        <f>SUM(B43:B48)</f>
        <v>265882.90667490242</v>
      </c>
      <c r="D49" s="1">
        <f>SUM(D43:D48)</f>
        <v>262668.09332509764</v>
      </c>
      <c r="F49" s="1">
        <f>SUM(B49:E49)</f>
        <v>528551</v>
      </c>
    </row>
    <row r="50" spans="1:6" x14ac:dyDescent="0.25">
      <c r="A50" s="3" t="s">
        <v>35</v>
      </c>
      <c r="B50" s="6">
        <f>B49/$F$49</f>
        <v>0.50304115719183662</v>
      </c>
      <c r="D50" s="6">
        <f>D49/$F$49</f>
        <v>0.49695884280816355</v>
      </c>
      <c r="F50" s="6">
        <f>SUM(B50:E50)</f>
        <v>1.0000000000000002</v>
      </c>
    </row>
    <row r="51" spans="1:6" x14ac:dyDescent="0.25">
      <c r="A51" s="3" t="s">
        <v>7</v>
      </c>
    </row>
    <row r="52" spans="1:6" x14ac:dyDescent="0.25">
      <c r="A52" s="5" t="s">
        <v>23</v>
      </c>
      <c r="B52" s="1">
        <v>0</v>
      </c>
      <c r="D52" s="1">
        <v>0</v>
      </c>
      <c r="F52" s="1">
        <v>0</v>
      </c>
    </row>
    <row r="53" spans="1:6" x14ac:dyDescent="0.25">
      <c r="A53" t="s">
        <v>15</v>
      </c>
      <c r="B53" s="1">
        <f>F53*B50</f>
        <v>88032.202508571412</v>
      </c>
      <c r="D53" s="1">
        <f>F53*D50</f>
        <v>86967.797491428617</v>
      </c>
      <c r="F53" s="1">
        <v>175000</v>
      </c>
    </row>
    <row r="54" spans="1:6" x14ac:dyDescent="0.25">
      <c r="A54" t="s">
        <v>8</v>
      </c>
      <c r="B54" s="1">
        <f>F54*B50</f>
        <v>111663.06390881512</v>
      </c>
      <c r="D54" s="1">
        <f>F54*D50</f>
        <v>110312.93609118491</v>
      </c>
      <c r="F54" s="1">
        <v>221976</v>
      </c>
    </row>
    <row r="55" spans="1:6" x14ac:dyDescent="0.25">
      <c r="A55" t="s">
        <v>19</v>
      </c>
      <c r="B55" s="1">
        <v>0</v>
      </c>
      <c r="D55" s="1">
        <v>0</v>
      </c>
      <c r="F55" s="1">
        <v>0</v>
      </c>
    </row>
    <row r="56" spans="1:6" x14ac:dyDescent="0.25">
      <c r="A56" t="s">
        <v>20</v>
      </c>
      <c r="B56" s="1">
        <v>0</v>
      </c>
      <c r="D56" s="1">
        <v>0</v>
      </c>
      <c r="F56" s="1">
        <v>0</v>
      </c>
    </row>
    <row r="57" spans="1:6" x14ac:dyDescent="0.25">
      <c r="A57" t="s">
        <v>21</v>
      </c>
      <c r="B57" s="1">
        <v>0</v>
      </c>
      <c r="D57" s="1">
        <v>0</v>
      </c>
      <c r="F57" s="1">
        <v>0</v>
      </c>
    </row>
    <row r="58" spans="1:6" x14ac:dyDescent="0.25">
      <c r="A58" t="s">
        <v>39</v>
      </c>
      <c r="B58" s="1">
        <v>65757</v>
      </c>
      <c r="D58" s="1">
        <v>65757</v>
      </c>
    </row>
    <row r="59" spans="1:6" x14ac:dyDescent="0.25">
      <c r="A59" t="s">
        <v>38</v>
      </c>
      <c r="B59" s="1">
        <f>F59/2</f>
        <v>-65757</v>
      </c>
      <c r="D59" s="1">
        <f>F59/2</f>
        <v>-65757</v>
      </c>
      <c r="F59" s="1">
        <v>-131514</v>
      </c>
    </row>
    <row r="60" spans="1:6" s="2" customFormat="1" x14ac:dyDescent="0.25">
      <c r="A60" s="2" t="s">
        <v>33</v>
      </c>
      <c r="B60" s="4">
        <v>0</v>
      </c>
      <c r="C60" s="4">
        <v>263028</v>
      </c>
      <c r="D60" s="2">
        <v>0</v>
      </c>
      <c r="E60" s="4">
        <v>263028</v>
      </c>
    </row>
    <row r="61" spans="1:6" s="2" customFormat="1" x14ac:dyDescent="0.25">
      <c r="A61" s="2" t="s">
        <v>37</v>
      </c>
      <c r="B61" s="4">
        <f>SUM(B52:B60)</f>
        <v>199695.26641738653</v>
      </c>
      <c r="D61" s="4">
        <f>SUM(D52:D60)</f>
        <v>197280.73358261352</v>
      </c>
      <c r="E61" s="4">
        <f>SUM(B61:D61)</f>
        <v>396976.00000000006</v>
      </c>
      <c r="F61" s="4">
        <f>F49+F59</f>
        <v>397037</v>
      </c>
    </row>
    <row r="62" spans="1:6" s="2" customFormat="1" x14ac:dyDescent="0.25">
      <c r="A62" s="2" t="s">
        <v>9</v>
      </c>
      <c r="B62" s="4"/>
      <c r="D62" s="4"/>
      <c r="F62" s="4">
        <v>396976</v>
      </c>
    </row>
    <row r="64" spans="1:6" x14ac:dyDescent="0.25">
      <c r="A64" s="10"/>
      <c r="B64" s="11" t="s">
        <v>45</v>
      </c>
      <c r="C64" s="11"/>
      <c r="D64" s="11" t="s">
        <v>46</v>
      </c>
      <c r="E64" s="11"/>
      <c r="F64" s="11" t="s">
        <v>47</v>
      </c>
    </row>
    <row r="65" spans="1:6" x14ac:dyDescent="0.25">
      <c r="A65" s="10" t="s">
        <v>16</v>
      </c>
      <c r="B65" s="11" t="s">
        <v>48</v>
      </c>
      <c r="C65" s="11" t="s">
        <v>49</v>
      </c>
      <c r="D65" s="11" t="s">
        <v>48</v>
      </c>
      <c r="E65" s="11" t="s">
        <v>49</v>
      </c>
      <c r="F65" s="11"/>
    </row>
    <row r="67" spans="1:6" x14ac:dyDescent="0.25">
      <c r="A67" t="s">
        <v>40</v>
      </c>
      <c r="B67" s="6">
        <v>2.0000000000000001E-4</v>
      </c>
      <c r="C67" s="6">
        <v>0.49990000000000001</v>
      </c>
      <c r="D67" s="6">
        <v>0</v>
      </c>
      <c r="E67" s="6">
        <v>0.49990000000000001</v>
      </c>
      <c r="F67" s="6">
        <v>1</v>
      </c>
    </row>
    <row r="68" spans="1:6" x14ac:dyDescent="0.25">
      <c r="A68" t="s">
        <v>36</v>
      </c>
      <c r="B68" s="9">
        <v>61.1</v>
      </c>
      <c r="C68" s="9">
        <v>198487.95</v>
      </c>
      <c r="D68" s="1" t="s">
        <v>50</v>
      </c>
      <c r="E68" s="9">
        <v>198487.95</v>
      </c>
      <c r="F68" s="9">
        <v>397037</v>
      </c>
    </row>
    <row r="69" spans="1:6" x14ac:dyDescent="0.25">
      <c r="A69" t="s">
        <v>2</v>
      </c>
      <c r="B69" s="9">
        <v>62975</v>
      </c>
      <c r="D69" s="9">
        <v>62975</v>
      </c>
      <c r="F69" s="9">
        <v>125950</v>
      </c>
    </row>
    <row r="70" spans="1:6" x14ac:dyDescent="0.25">
      <c r="A70" t="s">
        <v>4</v>
      </c>
      <c r="F70" s="1" t="s">
        <v>51</v>
      </c>
    </row>
    <row r="71" spans="1:6" x14ac:dyDescent="0.25">
      <c r="A71" t="s">
        <v>11</v>
      </c>
      <c r="B71" s="9">
        <v>3.15</v>
      </c>
      <c r="C71" s="9">
        <v>10216.93</v>
      </c>
      <c r="D71" s="1" t="s">
        <v>50</v>
      </c>
      <c r="E71" s="9">
        <v>10216.93</v>
      </c>
      <c r="F71" s="9">
        <v>20437</v>
      </c>
    </row>
    <row r="72" spans="1:6" x14ac:dyDescent="0.25">
      <c r="A72" t="s">
        <v>12</v>
      </c>
      <c r="B72" s="9">
        <v>-4.3</v>
      </c>
      <c r="C72" s="9">
        <v>-13962.85</v>
      </c>
      <c r="D72" s="1" t="s">
        <v>50</v>
      </c>
      <c r="E72" s="9">
        <v>-13962.85</v>
      </c>
      <c r="F72" s="9">
        <v>-27930</v>
      </c>
    </row>
    <row r="73" spans="1:6" x14ac:dyDescent="0.25">
      <c r="A73" t="s">
        <v>17</v>
      </c>
      <c r="C73" s="9">
        <v>-12386</v>
      </c>
      <c r="E73" s="9">
        <v>-12148</v>
      </c>
      <c r="F73" s="9">
        <v>-24534</v>
      </c>
    </row>
    <row r="74" spans="1:6" x14ac:dyDescent="0.25">
      <c r="A74" t="s">
        <v>14</v>
      </c>
      <c r="B74" s="1" t="s">
        <v>52</v>
      </c>
      <c r="C74" s="1" t="s">
        <v>53</v>
      </c>
      <c r="D74" s="1" t="s">
        <v>50</v>
      </c>
      <c r="E74" s="1" t="s">
        <v>53</v>
      </c>
      <c r="F74" s="1" t="s">
        <v>51</v>
      </c>
    </row>
    <row r="75" spans="1:6" x14ac:dyDescent="0.25">
      <c r="A75" t="s">
        <v>34</v>
      </c>
      <c r="B75" s="9">
        <v>63034.95</v>
      </c>
      <c r="C75" s="9">
        <v>182356.03</v>
      </c>
      <c r="D75" s="9">
        <v>62975</v>
      </c>
      <c r="E75" s="9">
        <v>182594.03</v>
      </c>
      <c r="F75" s="9">
        <v>490960</v>
      </c>
    </row>
    <row r="76" spans="1:6" x14ac:dyDescent="0.25">
      <c r="A76" t="s">
        <v>35</v>
      </c>
      <c r="B76" s="6">
        <v>0.12839999999999999</v>
      </c>
      <c r="C76" s="6">
        <v>0.37140000000000001</v>
      </c>
      <c r="D76" s="6">
        <v>0.1283</v>
      </c>
      <c r="E76" s="6">
        <v>0.37190000000000001</v>
      </c>
      <c r="F76" s="6">
        <v>1</v>
      </c>
    </row>
    <row r="77" spans="1:6" x14ac:dyDescent="0.25">
      <c r="A77" t="s">
        <v>7</v>
      </c>
    </row>
    <row r="78" spans="1:6" x14ac:dyDescent="0.25">
      <c r="A78" t="s">
        <v>23</v>
      </c>
    </row>
    <row r="79" spans="1:6" x14ac:dyDescent="0.25">
      <c r="A79" t="s">
        <v>15</v>
      </c>
      <c r="F79" s="9">
        <v>175000</v>
      </c>
    </row>
    <row r="80" spans="1:6" x14ac:dyDescent="0.25">
      <c r="A80" t="s">
        <v>8</v>
      </c>
      <c r="F80" s="9">
        <v>315899</v>
      </c>
    </row>
    <row r="81" spans="1:6" x14ac:dyDescent="0.25">
      <c r="A81" t="s">
        <v>19</v>
      </c>
      <c r="F81" s="1" t="s">
        <v>51</v>
      </c>
    </row>
    <row r="82" spans="1:6" x14ac:dyDescent="0.25">
      <c r="A82" t="s">
        <v>20</v>
      </c>
      <c r="F82" s="1" t="s">
        <v>51</v>
      </c>
    </row>
    <row r="83" spans="1:6" x14ac:dyDescent="0.25">
      <c r="A83" t="s">
        <v>21</v>
      </c>
      <c r="F83" s="1" t="s">
        <v>51</v>
      </c>
    </row>
    <row r="84" spans="1:6" x14ac:dyDescent="0.25">
      <c r="A84" t="s">
        <v>9</v>
      </c>
      <c r="F84" s="9">
        <v>490899</v>
      </c>
    </row>
    <row r="86" spans="1:6" x14ac:dyDescent="0.25">
      <c r="A86" t="s">
        <v>18</v>
      </c>
      <c r="F86" s="1" t="s">
        <v>18</v>
      </c>
    </row>
    <row r="87" spans="1:6" x14ac:dyDescent="0.25">
      <c r="A87" t="s">
        <v>41</v>
      </c>
      <c r="B87" s="6">
        <v>0.12839999999999999</v>
      </c>
      <c r="C87" s="6">
        <v>0.37140000000000001</v>
      </c>
      <c r="D87" s="6">
        <v>0.1283</v>
      </c>
      <c r="E87" s="6">
        <v>0.37190000000000001</v>
      </c>
    </row>
    <row r="88" spans="1:6" x14ac:dyDescent="0.25">
      <c r="A88" t="s">
        <v>36</v>
      </c>
      <c r="B88" s="9">
        <v>63027.12</v>
      </c>
      <c r="C88" s="9">
        <v>182333.37</v>
      </c>
      <c r="D88" s="9">
        <v>62967.18</v>
      </c>
      <c r="E88" s="9">
        <v>182571.34</v>
      </c>
      <c r="F88" s="9">
        <v>490899</v>
      </c>
    </row>
    <row r="89" spans="1:6" x14ac:dyDescent="0.25">
      <c r="A89" t="s">
        <v>2</v>
      </c>
      <c r="B89" s="9">
        <v>50786</v>
      </c>
      <c r="D89" s="9">
        <v>50786</v>
      </c>
      <c r="F89" s="9">
        <v>101572</v>
      </c>
    </row>
    <row r="90" spans="1:6" x14ac:dyDescent="0.25">
      <c r="A90" t="s">
        <v>4</v>
      </c>
      <c r="F90" s="1" t="s">
        <v>51</v>
      </c>
    </row>
    <row r="91" spans="1:6" x14ac:dyDescent="0.25">
      <c r="A91" t="s">
        <v>11</v>
      </c>
      <c r="B91" s="9">
        <v>4797.47</v>
      </c>
      <c r="C91" s="9">
        <v>13878.76</v>
      </c>
      <c r="D91" s="9">
        <v>4792.8999999999996</v>
      </c>
      <c r="E91" s="9">
        <v>13896.87</v>
      </c>
      <c r="F91" s="9">
        <v>37366</v>
      </c>
    </row>
    <row r="92" spans="1:6" x14ac:dyDescent="0.25">
      <c r="A92" t="s">
        <v>12</v>
      </c>
      <c r="B92" s="9">
        <v>-6902.7</v>
      </c>
      <c r="C92" s="9">
        <v>-19969.05</v>
      </c>
      <c r="D92" s="9">
        <v>-6896.13</v>
      </c>
      <c r="E92" s="9">
        <v>-19995.12</v>
      </c>
      <c r="F92" s="9">
        <v>-53763</v>
      </c>
    </row>
    <row r="93" spans="1:6" x14ac:dyDescent="0.25">
      <c r="A93" t="s">
        <v>17</v>
      </c>
      <c r="C93" s="9">
        <v>-12386</v>
      </c>
      <c r="E93" s="9">
        <v>-12148</v>
      </c>
      <c r="F93" s="9">
        <v>24534</v>
      </c>
    </row>
    <row r="94" spans="1:6" x14ac:dyDescent="0.25">
      <c r="A94" t="s">
        <v>14</v>
      </c>
      <c r="F94" s="1" t="s">
        <v>51</v>
      </c>
    </row>
    <row r="95" spans="1:6" x14ac:dyDescent="0.25">
      <c r="A95" t="s">
        <v>34</v>
      </c>
      <c r="B95" s="9">
        <v>111707.88</v>
      </c>
      <c r="C95" s="9">
        <v>163857.07</v>
      </c>
      <c r="D95" s="9">
        <v>111649.95</v>
      </c>
      <c r="E95" s="9">
        <v>164325.1</v>
      </c>
      <c r="F95" s="9">
        <v>551540</v>
      </c>
    </row>
    <row r="96" spans="1:6" x14ac:dyDescent="0.25">
      <c r="A96" t="s">
        <v>35</v>
      </c>
      <c r="B96" s="6">
        <v>0.20250000000000001</v>
      </c>
      <c r="C96" s="6">
        <v>0.29709999999999998</v>
      </c>
      <c r="D96" s="6">
        <v>0.2024</v>
      </c>
      <c r="E96" s="6">
        <v>0.2979</v>
      </c>
      <c r="F96" s="6">
        <v>1</v>
      </c>
    </row>
    <row r="97" spans="1:7" x14ac:dyDescent="0.25">
      <c r="A97" t="s">
        <v>7</v>
      </c>
    </row>
    <row r="98" spans="1:7" x14ac:dyDescent="0.25">
      <c r="A98" t="s">
        <v>23</v>
      </c>
      <c r="F98" s="1" t="s">
        <v>51</v>
      </c>
    </row>
    <row r="99" spans="1:7" x14ac:dyDescent="0.25">
      <c r="A99" t="s">
        <v>15</v>
      </c>
      <c r="F99" s="9">
        <v>675000</v>
      </c>
    </row>
    <row r="100" spans="1:7" x14ac:dyDescent="0.25">
      <c r="A100" t="s">
        <v>8</v>
      </c>
      <c r="F100" s="9">
        <v>133008</v>
      </c>
    </row>
    <row r="101" spans="1:7" x14ac:dyDescent="0.25">
      <c r="A101" t="s">
        <v>19</v>
      </c>
      <c r="F101" s="9">
        <v>-255796</v>
      </c>
    </row>
    <row r="102" spans="1:7" x14ac:dyDescent="0.25">
      <c r="A102" t="s">
        <v>20</v>
      </c>
      <c r="F102" s="1" t="s">
        <v>51</v>
      </c>
    </row>
    <row r="103" spans="1:7" x14ac:dyDescent="0.25">
      <c r="A103" t="s">
        <v>21</v>
      </c>
      <c r="F103" s="9">
        <v>-672</v>
      </c>
      <c r="G103" s="9">
        <v>551540</v>
      </c>
    </row>
    <row r="104" spans="1:7" x14ac:dyDescent="0.25">
      <c r="A104" t="s">
        <v>9</v>
      </c>
      <c r="F104" s="9">
        <v>551540</v>
      </c>
    </row>
    <row r="106" spans="1:7" x14ac:dyDescent="0.25">
      <c r="A106" t="s">
        <v>22</v>
      </c>
      <c r="F106" s="1" t="s">
        <v>22</v>
      </c>
    </row>
    <row r="107" spans="1:7" x14ac:dyDescent="0.25">
      <c r="A107" t="s">
        <v>41</v>
      </c>
      <c r="B107" s="6">
        <v>0.20250000000000001</v>
      </c>
      <c r="C107" s="6">
        <v>0.29709999999999998</v>
      </c>
      <c r="D107" s="6">
        <v>0.2024</v>
      </c>
      <c r="E107" s="6">
        <v>0.2979</v>
      </c>
    </row>
    <row r="108" spans="1:7" x14ac:dyDescent="0.25">
      <c r="B108" s="9">
        <v>111707.88</v>
      </c>
      <c r="C108" s="9">
        <v>163857.07</v>
      </c>
      <c r="D108" s="9">
        <v>111649.95</v>
      </c>
      <c r="E108" s="9">
        <v>164325.1</v>
      </c>
    </row>
    <row r="109" spans="1:7" x14ac:dyDescent="0.25">
      <c r="A109" t="s">
        <v>2</v>
      </c>
      <c r="B109" s="9">
        <v>50000</v>
      </c>
      <c r="D109" s="9">
        <v>50000</v>
      </c>
      <c r="F109" s="9">
        <v>100000</v>
      </c>
    </row>
    <row r="110" spans="1:7" x14ac:dyDescent="0.25">
      <c r="A110" t="s">
        <v>4</v>
      </c>
      <c r="B110" s="9">
        <v>32982</v>
      </c>
      <c r="D110" s="9">
        <v>36928</v>
      </c>
      <c r="F110" s="9">
        <v>69910</v>
      </c>
    </row>
    <row r="111" spans="1:7" x14ac:dyDescent="0.25">
      <c r="A111" t="s">
        <v>11</v>
      </c>
      <c r="B111" s="9">
        <v>4179.58</v>
      </c>
      <c r="C111" s="9">
        <v>6130.75</v>
      </c>
      <c r="D111" s="9">
        <v>4177.41</v>
      </c>
      <c r="E111" s="9">
        <v>6148.26</v>
      </c>
      <c r="F111" s="9">
        <v>20636</v>
      </c>
    </row>
    <row r="112" spans="1:7" x14ac:dyDescent="0.25">
      <c r="A112" t="s">
        <v>12</v>
      </c>
      <c r="B112" s="9">
        <v>-6221.77</v>
      </c>
      <c r="C112" s="9">
        <v>-9126.31</v>
      </c>
      <c r="D112" s="9">
        <v>-6218.54</v>
      </c>
      <c r="E112" s="9">
        <v>-9152.3799999999992</v>
      </c>
      <c r="F112" s="9">
        <v>-30719</v>
      </c>
    </row>
    <row r="113" spans="1:6" x14ac:dyDescent="0.25">
      <c r="A113" t="s">
        <v>17</v>
      </c>
      <c r="C113" s="9">
        <v>-12386</v>
      </c>
      <c r="E113" s="9">
        <v>-12148</v>
      </c>
      <c r="F113" s="9">
        <v>-24534</v>
      </c>
    </row>
    <row r="114" spans="1:6" x14ac:dyDescent="0.25">
      <c r="A114" t="s">
        <v>14</v>
      </c>
      <c r="F114" s="1" t="s">
        <v>51</v>
      </c>
    </row>
    <row r="115" spans="1:6" x14ac:dyDescent="0.25">
      <c r="A115" t="s">
        <v>34</v>
      </c>
      <c r="B115" s="9">
        <v>192647.69</v>
      </c>
      <c r="C115" s="9">
        <v>148475.51</v>
      </c>
      <c r="D115" s="9">
        <v>196536.81</v>
      </c>
      <c r="E115" s="9">
        <v>149172.98000000001</v>
      </c>
      <c r="F115" s="9">
        <v>686833</v>
      </c>
    </row>
    <row r="116" spans="1:6" x14ac:dyDescent="0.25">
      <c r="A116" t="s">
        <v>35</v>
      </c>
      <c r="B116" s="6">
        <v>0.28050000000000003</v>
      </c>
      <c r="C116" s="6">
        <v>0.2162</v>
      </c>
      <c r="D116" s="6">
        <v>0.28610000000000002</v>
      </c>
      <c r="E116" s="6">
        <v>0.2172</v>
      </c>
      <c r="F116" s="6">
        <v>1</v>
      </c>
    </row>
    <row r="117" spans="1:6" x14ac:dyDescent="0.25">
      <c r="A117" t="s">
        <v>7</v>
      </c>
    </row>
    <row r="118" spans="1:6" x14ac:dyDescent="0.25">
      <c r="A118" t="s">
        <v>23</v>
      </c>
      <c r="F118" s="9">
        <v>35293</v>
      </c>
    </row>
    <row r="119" spans="1:6" x14ac:dyDescent="0.25">
      <c r="A119" t="s">
        <v>15</v>
      </c>
      <c r="F119" s="9">
        <v>675000</v>
      </c>
    </row>
    <row r="120" spans="1:6" x14ac:dyDescent="0.25">
      <c r="A120" t="s">
        <v>8</v>
      </c>
      <c r="F120" s="9">
        <v>249193</v>
      </c>
    </row>
    <row r="121" spans="1:6" x14ac:dyDescent="0.25">
      <c r="A121" t="s">
        <v>19</v>
      </c>
      <c r="F121" s="9">
        <v>241707</v>
      </c>
    </row>
    <row r="122" spans="1:6" x14ac:dyDescent="0.25">
      <c r="A122" t="s">
        <v>20</v>
      </c>
      <c r="F122" s="9">
        <v>1034</v>
      </c>
    </row>
    <row r="123" spans="1:6" x14ac:dyDescent="0.25">
      <c r="A123" t="s">
        <v>21</v>
      </c>
      <c r="F123" s="9">
        <v>6851</v>
      </c>
    </row>
    <row r="124" spans="1:6" x14ac:dyDescent="0.25">
      <c r="A124" t="s">
        <v>9</v>
      </c>
      <c r="F124" s="9">
        <v>688303</v>
      </c>
    </row>
    <row r="126" spans="1:6" x14ac:dyDescent="0.25">
      <c r="A126" t="s">
        <v>24</v>
      </c>
      <c r="F126" s="1" t="s">
        <v>24</v>
      </c>
    </row>
    <row r="127" spans="1:6" x14ac:dyDescent="0.25">
      <c r="A127" t="s">
        <v>41</v>
      </c>
      <c r="B127" s="6">
        <v>0.28050000000000003</v>
      </c>
      <c r="C127" s="6">
        <v>0.2162</v>
      </c>
      <c r="D127" s="6">
        <v>0.28610000000000002</v>
      </c>
      <c r="E127" s="6">
        <v>0.2172</v>
      </c>
    </row>
    <row r="128" spans="1:6" x14ac:dyDescent="0.25">
      <c r="A128" t="s">
        <v>42</v>
      </c>
      <c r="B128" s="9">
        <v>192647.69</v>
      </c>
      <c r="C128" s="9">
        <v>148475.51</v>
      </c>
      <c r="D128" s="9">
        <v>196536.81</v>
      </c>
      <c r="E128" s="9">
        <v>149172.98000000001</v>
      </c>
    </row>
    <row r="129" spans="1:8" x14ac:dyDescent="0.25">
      <c r="A129" t="s">
        <v>2</v>
      </c>
      <c r="B129" s="9">
        <v>82500</v>
      </c>
      <c r="D129" s="9">
        <v>82500</v>
      </c>
      <c r="F129" s="9">
        <v>165000</v>
      </c>
    </row>
    <row r="130" spans="1:8" x14ac:dyDescent="0.25">
      <c r="A130" t="s">
        <v>4</v>
      </c>
      <c r="F130" s="1" t="s">
        <v>51</v>
      </c>
    </row>
    <row r="131" spans="1:8" x14ac:dyDescent="0.25">
      <c r="A131" t="s">
        <v>11</v>
      </c>
      <c r="B131" s="9">
        <v>15130.87</v>
      </c>
      <c r="C131" s="9">
        <v>11661.51</v>
      </c>
      <c r="D131" s="9">
        <v>15436.33</v>
      </c>
      <c r="E131" s="9">
        <v>11716.29</v>
      </c>
      <c r="F131" s="9">
        <v>53945</v>
      </c>
      <c r="G131">
        <v>52475</v>
      </c>
      <c r="H131" t="s">
        <v>43</v>
      </c>
    </row>
    <row r="132" spans="1:8" x14ac:dyDescent="0.25">
      <c r="A132" t="s">
        <v>12</v>
      </c>
      <c r="B132" s="9">
        <v>-5929.49</v>
      </c>
      <c r="C132" s="9">
        <v>-4569.92</v>
      </c>
      <c r="D132" s="9">
        <v>-6049.2</v>
      </c>
      <c r="E132" s="9">
        <v>-4591.3900000000003</v>
      </c>
      <c r="F132" s="9">
        <v>-21140</v>
      </c>
    </row>
    <row r="133" spans="1:8" x14ac:dyDescent="0.25">
      <c r="A133" t="s">
        <v>17</v>
      </c>
      <c r="F133" s="1" t="s">
        <v>51</v>
      </c>
    </row>
    <row r="134" spans="1:8" x14ac:dyDescent="0.25">
      <c r="A134" t="s">
        <v>14</v>
      </c>
      <c r="F134" s="1" t="s">
        <v>51</v>
      </c>
    </row>
    <row r="135" spans="1:8" x14ac:dyDescent="0.25">
      <c r="A135" t="s">
        <v>34</v>
      </c>
      <c r="B135" s="9">
        <v>284349.07</v>
      </c>
      <c r="C135" s="9">
        <v>155567.10999999999</v>
      </c>
      <c r="D135" s="9">
        <v>288423.94</v>
      </c>
      <c r="E135" s="9">
        <v>156297.88</v>
      </c>
      <c r="F135" s="9">
        <v>884638</v>
      </c>
    </row>
    <row r="136" spans="1:8" x14ac:dyDescent="0.25">
      <c r="A136" t="s">
        <v>35</v>
      </c>
      <c r="B136" s="6">
        <v>0.32140000000000002</v>
      </c>
      <c r="C136" s="6">
        <v>0.1759</v>
      </c>
      <c r="D136" s="6">
        <v>0.32600000000000001</v>
      </c>
      <c r="E136" s="6">
        <v>0.1767</v>
      </c>
      <c r="F136" s="6">
        <v>1</v>
      </c>
    </row>
    <row r="137" spans="1:8" x14ac:dyDescent="0.25">
      <c r="A137" t="s">
        <v>44</v>
      </c>
      <c r="B137" s="9">
        <v>71087.27</v>
      </c>
      <c r="D137" s="9">
        <v>72105.990000000005</v>
      </c>
      <c r="G137" s="9">
        <v>143193.25</v>
      </c>
    </row>
    <row r="138" spans="1:8" x14ac:dyDescent="0.25">
      <c r="A138" t="s">
        <v>7</v>
      </c>
    </row>
    <row r="139" spans="1:8" x14ac:dyDescent="0.25">
      <c r="A139" t="s">
        <v>23</v>
      </c>
      <c r="F139" s="9">
        <v>31334</v>
      </c>
    </row>
    <row r="140" spans="1:8" x14ac:dyDescent="0.25">
      <c r="A140" t="s">
        <v>15</v>
      </c>
      <c r="F140" s="9">
        <v>872634</v>
      </c>
    </row>
    <row r="141" spans="1:8" x14ac:dyDescent="0.25">
      <c r="A141" t="s">
        <v>8</v>
      </c>
      <c r="F141" s="9">
        <v>236147</v>
      </c>
    </row>
    <row r="142" spans="1:8" x14ac:dyDescent="0.25">
      <c r="A142" t="s">
        <v>19</v>
      </c>
      <c r="F142" s="9">
        <v>227292</v>
      </c>
    </row>
    <row r="143" spans="1:8" x14ac:dyDescent="0.25">
      <c r="A143" t="s">
        <v>20</v>
      </c>
      <c r="F143" s="9">
        <v>48288</v>
      </c>
    </row>
    <row r="144" spans="1:8" x14ac:dyDescent="0.25">
      <c r="A144" t="s">
        <v>21</v>
      </c>
      <c r="F144" s="9">
        <v>51437</v>
      </c>
    </row>
    <row r="145" spans="1:6" x14ac:dyDescent="0.25">
      <c r="A145" t="s">
        <v>9</v>
      </c>
      <c r="F145" s="9">
        <v>884638</v>
      </c>
    </row>
    <row r="147" spans="1:6" x14ac:dyDescent="0.25">
      <c r="A147" t="s">
        <v>26</v>
      </c>
      <c r="F147" s="1" t="s">
        <v>26</v>
      </c>
    </row>
    <row r="148" spans="1:6" x14ac:dyDescent="0.25">
      <c r="A148" t="s">
        <v>2</v>
      </c>
      <c r="F148" s="1" t="s">
        <v>51</v>
      </c>
    </row>
    <row r="149" spans="1:6" x14ac:dyDescent="0.25">
      <c r="A149" t="s">
        <v>4</v>
      </c>
      <c r="F149" s="1" t="s">
        <v>51</v>
      </c>
    </row>
    <row r="150" spans="1:6" x14ac:dyDescent="0.25">
      <c r="A150" t="s">
        <v>11</v>
      </c>
      <c r="F150" s="1" t="s">
        <v>51</v>
      </c>
    </row>
    <row r="151" spans="1:6" x14ac:dyDescent="0.25">
      <c r="A151" t="s">
        <v>12</v>
      </c>
      <c r="F151" s="1" t="s">
        <v>51</v>
      </c>
    </row>
    <row r="152" spans="1:6" x14ac:dyDescent="0.25">
      <c r="A152" t="s">
        <v>17</v>
      </c>
      <c r="F152" s="1" t="s">
        <v>51</v>
      </c>
    </row>
    <row r="153" spans="1:6" x14ac:dyDescent="0.25">
      <c r="A153" t="s">
        <v>14</v>
      </c>
      <c r="F153" s="1" t="s">
        <v>51</v>
      </c>
    </row>
    <row r="154" spans="1:6" x14ac:dyDescent="0.25">
      <c r="A154" t="s">
        <v>7</v>
      </c>
    </row>
    <row r="155" spans="1:6" x14ac:dyDescent="0.25">
      <c r="A155" t="s">
        <v>23</v>
      </c>
      <c r="F155" s="1" t="s">
        <v>51</v>
      </c>
    </row>
    <row r="156" spans="1:6" x14ac:dyDescent="0.25">
      <c r="A156" t="s">
        <v>15</v>
      </c>
      <c r="F156" s="1" t="s">
        <v>51</v>
      </c>
    </row>
    <row r="157" spans="1:6" x14ac:dyDescent="0.25">
      <c r="A157" t="s">
        <v>8</v>
      </c>
      <c r="F157" s="1" t="s">
        <v>51</v>
      </c>
    </row>
    <row r="158" spans="1:6" x14ac:dyDescent="0.25">
      <c r="A158" t="s">
        <v>19</v>
      </c>
      <c r="F158" s="1" t="s">
        <v>51</v>
      </c>
    </row>
    <row r="159" spans="1:6" x14ac:dyDescent="0.25">
      <c r="A159" t="s">
        <v>20</v>
      </c>
      <c r="F159" s="1" t="s">
        <v>51</v>
      </c>
    </row>
    <row r="160" spans="1:6" x14ac:dyDescent="0.25">
      <c r="A160" t="s">
        <v>21</v>
      </c>
      <c r="F160" s="1" t="s">
        <v>51</v>
      </c>
    </row>
    <row r="161" spans="1:6" x14ac:dyDescent="0.25">
      <c r="A161" t="s">
        <v>9</v>
      </c>
      <c r="F161" s="1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UTM-Systems - Admin., Development and Research S.L.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Lunnon</dc:creator>
  <cp:lastModifiedBy>Stacy Lunnon</cp:lastModifiedBy>
  <dcterms:created xsi:type="dcterms:W3CDTF">2015-02-16T11:35:37Z</dcterms:created>
  <dcterms:modified xsi:type="dcterms:W3CDTF">2015-02-26T13:54:53Z</dcterms:modified>
</cp:coreProperties>
</file>