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2024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w2VDqHgUa/p2euHTGAnrG+yHdWSJP8aj0nHF4NQ8TuI="/>
    </ext>
  </extLst>
</workbook>
</file>

<file path=xl/sharedStrings.xml><?xml version="1.0" encoding="utf-8"?>
<sst xmlns="http://schemas.openxmlformats.org/spreadsheetml/2006/main" count="387" uniqueCount="213">
  <si>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</si>
  <si>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</si>
  <si>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</si>
  <si>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</si>
  <si>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</si>
  <si>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</si>
  <si>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</si>
  <si>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</si>
  <si>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</si>
  <si>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</si>
  <si>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</si>
  <si>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Singleton Family SSAS</t>
  </si>
  <si>
    <t>cash at bank (HSBC)</t>
  </si>
  <si>
    <t>PSTR</t>
  </si>
  <si>
    <t>00836467RJ</t>
  </si>
  <si>
    <t>INSIGNIS</t>
  </si>
  <si>
    <t>Principle Employer / Admin</t>
  </si>
  <si>
    <t>Paul Singleton</t>
  </si>
  <si>
    <t>43 Townhead Property</t>
  </si>
  <si>
    <t>Y</t>
  </si>
  <si>
    <t>15/9/23</t>
  </si>
  <si>
    <t>Admin ID:</t>
  </si>
  <si>
    <t>A0151353</t>
  </si>
  <si>
    <t>Crossfield Smith Land</t>
  </si>
  <si>
    <t>475 Whirlowdale Road</t>
  </si>
  <si>
    <t>Investec SINGL0055</t>
  </si>
  <si>
    <t>Sheffield</t>
  </si>
  <si>
    <t>Investec SINGL0057</t>
  </si>
  <si>
    <t>portfolio</t>
  </si>
  <si>
    <t>S11 9NH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</si>
  <si>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</si>
  <si>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</si>
  <si>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</si>
  <si>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</si>
  <si>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</si>
  <si>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</si>
  <si>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</si>
  <si>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</si>
  <si>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</si>
  <si>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</si>
  <si>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BI</t>
  </si>
  <si>
    <t>PAUL C SINGLETON L</t>
  </si>
  <si>
    <t>Employer Contributions</t>
  </si>
  <si>
    <t>April</t>
  </si>
  <si>
    <t>UNION PENSION TRUSTEES LIMITED RE P</t>
  </si>
  <si>
    <t>25/09/2023</t>
  </si>
  <si>
    <t>Member Contributions</t>
  </si>
  <si>
    <t xml:space="preserve">May </t>
  </si>
  <si>
    <t>18/12/2023</t>
  </si>
  <si>
    <t>Third Party Contributions</t>
  </si>
  <si>
    <t>June</t>
  </si>
  <si>
    <t>15/09/2023</t>
  </si>
  <si>
    <t>Relief at Source Payments</t>
  </si>
  <si>
    <t>July</t>
  </si>
  <si>
    <t>Transfers In</t>
  </si>
  <si>
    <t>August</t>
  </si>
  <si>
    <t>OGLEY BROS LTD</t>
  </si>
  <si>
    <t>RIGBY</t>
  </si>
  <si>
    <t>Capital Sums Borrowed</t>
  </si>
  <si>
    <t>September</t>
  </si>
  <si>
    <t>Loan repayments In (Capital Only)</t>
  </si>
  <si>
    <t>October</t>
  </si>
  <si>
    <t>OUT</t>
  </si>
  <si>
    <t>November</t>
  </si>
  <si>
    <t>HMRC VAT-200517-53992543</t>
  </si>
  <si>
    <t>HMRC VAT-200517-53992543 448671-HMRC VAT-&amp;--&amp;-431697678 099 BACS CR 279002167471</t>
  </si>
  <si>
    <t>Transfer Out</t>
  </si>
  <si>
    <t>December</t>
  </si>
  <si>
    <t>Lump Sum Payments</t>
  </si>
  <si>
    <t>January</t>
  </si>
  <si>
    <t>REASSURE-400250-51028693</t>
  </si>
  <si>
    <t>PTI</t>
  </si>
  <si>
    <t>REASSURE-400250-51028693 995073-REASSURE-&amp;--&amp;-PTI-SLS 099 BACS CR RC ADMINISTRATION</t>
  </si>
  <si>
    <t>Lump Sum Death Payments</t>
  </si>
  <si>
    <t>February</t>
  </si>
  <si>
    <t>ReAssure</t>
  </si>
  <si>
    <t>PTI- SLS</t>
  </si>
  <si>
    <t>Annuity Purchase</t>
  </si>
  <si>
    <t>March</t>
  </si>
  <si>
    <t>Repayment of borrowing</t>
  </si>
  <si>
    <t>PHOENIX-400250-31413163</t>
  </si>
  <si>
    <t>PHOENIX-400250-31413163 278103-PHOENIX-&amp;--&amp;-9 BACS CR SINGLETON FAMILY S</t>
  </si>
  <si>
    <t>Other?</t>
  </si>
  <si>
    <t>PHOENIX LIFE EX N-400250-61288881</t>
  </si>
  <si>
    <t>PHOENIX LIFE EX N-400250-61288881 253957-PHOENIX LIFE EX N-&amp;--&amp;-9 BACS CR SINGLETON FAMILY S</t>
  </si>
  <si>
    <t>Aggregate of payments</t>
  </si>
  <si>
    <t>contribution?</t>
  </si>
  <si>
    <t>Scheme Value</t>
  </si>
  <si>
    <t>0055??</t>
  </si>
  <si>
    <t>Rathbones</t>
  </si>
  <si>
    <t>0057??</t>
  </si>
  <si>
    <t>Rathbones 2nd</t>
  </si>
  <si>
    <t>21/03/2024</t>
  </si>
  <si>
    <t>Outward CHAPS Payment</t>
  </si>
  <si>
    <t>FT240819NB1B</t>
  </si>
  <si>
    <t>INSIGNIS ASSET MANAGEMENT LTD</t>
  </si>
  <si>
    <t>SINGAA</t>
  </si>
  <si>
    <t>Outward Faster Payment</t>
  </si>
  <si>
    <t>FT23282PGRNB</t>
  </si>
  <si>
    <t>INVESTEC WEALTH AND INVESTMENT</t>
  </si>
  <si>
    <t>SINGL0057</t>
  </si>
  <si>
    <t>FT232828ZCV1</t>
  </si>
  <si>
    <t>28/11/2023</t>
  </si>
  <si>
    <t>FT23332ZVJ1N</t>
  </si>
  <si>
    <t>BRM Law Ltd T A BRM Solicitors Clie</t>
  </si>
  <si>
    <t>RNC S02985 0012</t>
  </si>
  <si>
    <t>21/09/2023</t>
  </si>
  <si>
    <t>FT23264F5Y6F</t>
  </si>
  <si>
    <t>HMRC VAT</t>
  </si>
  <si>
    <t>FT24061LD4VZ</t>
  </si>
  <si>
    <t>Paul Charles Singleton</t>
  </si>
  <si>
    <t>Property Insurance</t>
  </si>
  <si>
    <t>17/01/2024</t>
  </si>
  <si>
    <t>FT24017CLQR9</t>
  </si>
  <si>
    <t>FT24095FFRZ8</t>
  </si>
  <si>
    <t>FT240652KL0J</t>
  </si>
  <si>
    <t>Warburton Signs Ltd</t>
  </si>
  <si>
    <t>16668 Singleton</t>
  </si>
  <si>
    <t>FT23332THQKT</t>
  </si>
  <si>
    <t>BRM Fee Refund</t>
  </si>
  <si>
    <t>FT23185GM4W4</t>
  </si>
  <si>
    <t>LONDON STOCK EXCHANGE LEI Limited</t>
  </si>
  <si>
    <t>UVLEIPP328209</t>
  </si>
  <si>
    <t>FT2401727NTP</t>
  </si>
  <si>
    <t>SBA S03450 0005</t>
  </si>
  <si>
    <t>FT24008GB19X</t>
  </si>
  <si>
    <t>The Pensions Regulator Levy Accoun</t>
  </si>
  <si>
    <t>Direct Debit</t>
  </si>
  <si>
    <t>DDC20230911231065</t>
  </si>
  <si>
    <t>ICO</t>
  </si>
  <si>
    <t>ICO ZB137169</t>
  </si>
  <si>
    <t>Outward Payment Charge</t>
  </si>
  <si>
    <t>29/12/2023</t>
  </si>
  <si>
    <t>Credit Interest</t>
  </si>
  <si>
    <t>45730719-20231231</t>
  </si>
  <si>
    <t>30/11/2023</t>
  </si>
  <si>
    <t>45730719-20231130</t>
  </si>
  <si>
    <t>31/01/2024</t>
  </si>
  <si>
    <t>45730719-20240131</t>
  </si>
  <si>
    <t>28/04/2023</t>
  </si>
  <si>
    <t>45730719-20230430</t>
  </si>
  <si>
    <t>31/05/2023</t>
  </si>
  <si>
    <t>45730719-20230531</t>
  </si>
  <si>
    <t>30/06/2023</t>
  </si>
  <si>
    <t>45730719-20230630</t>
  </si>
  <si>
    <t>31/07/2023</t>
  </si>
  <si>
    <t>45730719-20230731</t>
  </si>
  <si>
    <t>31/08/2023</t>
  </si>
  <si>
    <t>45730719-20230831</t>
  </si>
  <si>
    <t>31/10/2023</t>
  </si>
  <si>
    <t>45730719-20231031</t>
  </si>
  <si>
    <t>29/02/2024</t>
  </si>
  <si>
    <t>45730719-20240229</t>
  </si>
  <si>
    <t>Inward Payment</t>
  </si>
  <si>
    <t>FT24068BZVLX</t>
  </si>
  <si>
    <t>SLSINGLETON</t>
  </si>
  <si>
    <t>FT24039D560Y</t>
  </si>
  <si>
    <t>FT24008ZKLCR</t>
  </si>
  <si>
    <t>FT2334236SQ5</t>
  </si>
  <si>
    <t>FT23312ZTSX4</t>
  </si>
  <si>
    <t>FT23282Z3B2F</t>
  </si>
  <si>
    <t>FT23251KZM3N</t>
  </si>
  <si>
    <t>FT23220Y8HPH</t>
  </si>
  <si>
    <t>FT232684CHWY</t>
  </si>
  <si>
    <t>28/03/2024</t>
  </si>
  <si>
    <t>45730719-20240331</t>
  </si>
  <si>
    <t>29/09/2023</t>
  </si>
  <si>
    <t>45730719-20230930</t>
  </si>
  <si>
    <t>FT23352PDCT9</t>
  </si>
  <si>
    <t>FT24068B5S39</t>
  </si>
  <si>
    <t>18/01/2024</t>
  </si>
  <si>
    <t>FT240186540Z</t>
  </si>
  <si>
    <t>FT232684QDDN</t>
  </si>
  <si>
    <t>29/06/2023</t>
  </si>
  <si>
    <t>FT23180BQJ3S</t>
  </si>
  <si>
    <t>BACS Payment Received</t>
  </si>
  <si>
    <t>BACS20240311100940</t>
  </si>
  <si>
    <t>22/01/2024</t>
  </si>
  <si>
    <t>BACS20240119118293</t>
  </si>
  <si>
    <t>14/03/2024</t>
  </si>
  <si>
    <t>BACS20240313105298</t>
  </si>
  <si>
    <t>FT2407235WXF</t>
  </si>
  <si>
    <t>FT240686Y810</t>
  </si>
  <si>
    <t>15/02/2024</t>
  </si>
  <si>
    <t>FT24046NP08Q</t>
  </si>
  <si>
    <t>BACS20240119118317</t>
  </si>
  <si>
    <t>FT23258DC6PC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</si>
  <si>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</si>
  <si>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</si>
  <si>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</si>
  <si>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</si>
  <si>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</si>
  <si>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</si>
  <si>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</si>
  <si>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</si>
  <si>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</si>
  <si>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</si>
  <si>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</si>
  <si>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</si>
  <si>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</si>
  <si>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</si>
  <si>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</si>
  <si>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</si>
  <si>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</si>
  <si>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000074SINGLETONFAMIL</t>
  </si>
  <si>
    <t>VIR11223320016365</t>
  </si>
  <si>
    <t>GBP</t>
  </si>
  <si>
    <t>31/03/2023</t>
  </si>
  <si>
    <t>45730719-20230331</t>
  </si>
  <si>
    <t>29/03/2023</t>
  </si>
  <si>
    <t>FT230885BGGX</t>
  </si>
  <si>
    <t>28/03/2023</t>
  </si>
  <si>
    <t>FT23087YJD6Q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</si>
</sst>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m/d/yyyy"/>
    <numFmt numFmtId="172" formatCode="mm/dd/yyyy"/>
  </numFmts>
  <fonts count="2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FF0000"/>
      <name val="Calibri"/>
    </font>
    <font>
      <sz val="8.0"/>
      <color theme="1"/>
      <name val="&quot;Liberation Sans&quot;"/>
    </font>
    <font>
      <color rgb="FFFF0000"/>
      <name val="Calibri"/>
      <scheme val="minor"/>
    </font>
    <font>
      <sz val="8.0"/>
      <color rgb="FF000000"/>
      <name val="Arial"/>
    </font>
    <font>
      <color rgb="FF000000"/>
      <name val="Calibri"/>
      <scheme val="minor"/>
    </font>
    <font>
      <sz val="8.0"/>
      <color rgb="FF000000"/>
      <name val="&quot;Liberation Sans&quot;"/>
    </font>
    <font>
      <sz val="8.0"/>
      <color rgb="FFFF0000"/>
      <name val="Arial"/>
    </font>
    <font>
      <sz val="8.0"/>
      <color rgb="FFFF0000"/>
      <name val="&quot;Liberation Sans&quot;"/>
    </font>
    <font>
      <b/>
      <sz val="8.0"/>
      <color theme="1"/>
      <name val="&quot;Liberation Sans&quot;"/>
    </font>
    <font>
      <b/>
      <color theme="1"/>
      <name val="Calibri"/>
    </font>
    <font>
      <sz val="8.0"/>
      <color theme="1"/>
      <name val="Arial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readingOrder="0"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left" readingOrder="0"/>
    </xf>
    <xf borderId="0" fillId="0" fontId="5" numFmtId="0" xfId="0" applyFont="1"/>
    <xf borderId="0" fillId="0" fontId="4" numFmtId="0" xfId="0" applyAlignment="1" applyFont="1">
      <alignment horizontal="center"/>
    </xf>
    <xf borderId="4" fillId="0" fontId="3" numFmtId="0" xfId="0" applyAlignment="1" applyBorder="1" applyFont="1">
      <alignment horizontal="center" readingOrder="0"/>
    </xf>
    <xf borderId="0" fillId="0" fontId="6" numFmtId="0" xfId="0" applyAlignment="1" applyFont="1">
      <alignment readingOrder="0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8" numFmtId="0" xfId="0" applyAlignment="1" applyFont="1">
      <alignment readingOrder="0" shrinkToFit="0" wrapText="0"/>
    </xf>
    <xf borderId="0" fillId="0" fontId="9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8" numFmtId="165" xfId="0" applyAlignment="1" applyFont="1" applyNumberFormat="1">
      <alignment horizontal="center" readingOrder="0"/>
    </xf>
    <xf borderId="0" fillId="0" fontId="10" numFmtId="0" xfId="0" applyAlignment="1" applyFont="1">
      <alignment horizontal="left" readingOrder="0"/>
    </xf>
    <xf borderId="0" fillId="0" fontId="3" numFmtId="170" xfId="0" applyFont="1" applyNumberFormat="1"/>
    <xf borderId="0" fillId="0" fontId="11" numFmtId="0" xfId="0" applyFont="1"/>
    <xf borderId="0" fillId="0" fontId="12" numFmtId="0" xfId="0" applyAlignment="1" applyFont="1">
      <alignment horizontal="left" readingOrder="0"/>
    </xf>
    <xf borderId="0" fillId="0" fontId="13" numFmtId="0" xfId="0" applyFont="1"/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readingOrder="0"/>
    </xf>
    <xf borderId="0" fillId="0" fontId="16" numFmtId="0" xfId="0" applyAlignment="1" applyFont="1">
      <alignment horizontal="left" readingOrder="0"/>
    </xf>
    <xf borderId="0" fillId="0" fontId="17" numFmtId="0" xfId="0" applyAlignment="1" applyFont="1">
      <alignment horizontal="left" readingOrder="0"/>
    </xf>
    <xf borderId="0" fillId="2" fontId="3" numFmtId="165" xfId="0" applyAlignment="1" applyFont="1" applyNumberFormat="1">
      <alignment horizontal="center"/>
    </xf>
    <xf borderId="0" fillId="0" fontId="13" numFmtId="0" xfId="0" applyAlignment="1" applyFont="1">
      <alignment readingOrder="0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13" numFmtId="0" xfId="0" applyAlignment="1" applyFont="1">
      <alignment horizontal="right" readingOrder="0"/>
    </xf>
    <xf borderId="0" fillId="0" fontId="13" numFmtId="4" xfId="0" applyAlignment="1" applyFont="1" applyNumberFormat="1">
      <alignment readingOrder="0"/>
    </xf>
    <xf borderId="0" fillId="0" fontId="13" numFmtId="3" xfId="0" applyAlignment="1" applyFont="1" applyNumberFormat="1">
      <alignment readingOrder="0"/>
    </xf>
    <xf borderId="0" fillId="0" fontId="5" numFmtId="169" xfId="0" applyFont="1" applyNumberFormat="1"/>
    <xf borderId="0" fillId="0" fontId="18" numFmtId="0" xfId="0" applyFont="1"/>
    <xf borderId="0" fillId="0" fontId="18" numFmtId="169" xfId="0" applyFont="1" applyNumberFormat="1"/>
    <xf borderId="0" fillId="0" fontId="10" numFmtId="171" xfId="0" applyAlignment="1" applyFont="1" applyNumberFormat="1">
      <alignment horizontal="left" readingOrder="0"/>
    </xf>
    <xf borderId="0" fillId="0" fontId="19" numFmtId="0" xfId="0" applyAlignment="1" applyFont="1">
      <alignment horizontal="left" readingOrder="0"/>
    </xf>
    <xf borderId="0" fillId="0" fontId="10" numFmtId="0" xfId="0" applyAlignment="1" applyFont="1">
      <alignment horizontal="right" readingOrder="0"/>
    </xf>
    <xf borderId="0" fillId="0" fontId="10" numFmtId="172" xfId="0" applyAlignment="1" applyFont="1" applyNumberFormat="1">
      <alignment horizontal="left" readingOrder="0"/>
    </xf>
    <xf borderId="0" fillId="0" fontId="20" numFmtId="0" xfId="0" applyAlignment="1" applyFont="1">
      <alignment vertical="bottom"/>
    </xf>
    <xf borderId="0" fillId="0" fontId="20" numFmtId="168" xfId="0" applyAlignment="1" applyFont="1" applyNumberFormat="1">
      <alignment horizontal="right" vertical="bottom"/>
    </xf>
    <xf borderId="0" fillId="0" fontId="20" numFmtId="0" xfId="0" applyAlignment="1" applyFont="1">
      <alignment horizontal="right" vertical="bottom"/>
    </xf>
    <xf borderId="0" fillId="0" fontId="20" numFmtId="168" xfId="0" applyAlignment="1" applyFont="1" applyNumberFormat="1">
      <alignment vertical="bottom"/>
    </xf>
    <xf borderId="0" fillId="0" fontId="20" numFmtId="0" xfId="0" applyAlignment="1" applyFont="1">
      <alignment horizontal="center" vertical="bottom"/>
    </xf>
    <xf borderId="0" fillId="0" fontId="5" numFmtId="17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0.43"/>
    <col customWidth="1" min="4" max="4" width="11.0"/>
    <col customWidth="1" min="5" max="5" width="13.43"/>
    <col customWidth="1" min="6" max="6" width="11.29"/>
    <col customWidth="1" min="7" max="7" width="13.43"/>
    <col customWidth="1" min="8" max="8" width="12.71"/>
    <col customWidth="1" min="9" max="9" width="20.43"/>
    <col customWidth="1" min="10" max="10" width="15.0"/>
    <col customWidth="1" min="11" max="11" width="11.0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5887.22</v>
      </c>
      <c r="F2" s="9">
        <v>77605.81</v>
      </c>
      <c r="G2" s="9"/>
      <c r="H2" s="11"/>
      <c r="I2" s="12"/>
      <c r="J2" s="11"/>
      <c r="K2" s="13">
        <f>E29</f>
        <v>722.59</v>
      </c>
    </row>
    <row r="3">
      <c r="A3" s="6" t="s">
        <v>13</v>
      </c>
      <c r="B3" s="7" t="s">
        <v>14</v>
      </c>
      <c r="C3" s="14" t="s">
        <v>15</v>
      </c>
      <c r="D3" s="9"/>
      <c r="E3" s="10">
        <v>331587.14</v>
      </c>
      <c r="F3" s="10">
        <v>0.0</v>
      </c>
      <c r="G3" s="10">
        <v>330000.0</v>
      </c>
      <c r="H3" s="15"/>
      <c r="I3" s="16"/>
      <c r="J3" s="13"/>
      <c r="K3" s="13"/>
    </row>
    <row r="4">
      <c r="A4" s="6" t="s">
        <v>16</v>
      </c>
      <c r="B4" s="7" t="s">
        <v>17</v>
      </c>
      <c r="C4" s="14" t="s">
        <v>18</v>
      </c>
      <c r="D4" s="10" t="s">
        <v>19</v>
      </c>
      <c r="E4" s="10">
        <v>280000.0</v>
      </c>
      <c r="F4" s="10">
        <v>0.0</v>
      </c>
      <c r="G4" s="10">
        <v>280000.0</v>
      </c>
      <c r="H4" s="17" t="s">
        <v>20</v>
      </c>
      <c r="I4" s="16"/>
      <c r="J4" s="13"/>
      <c r="K4" s="13"/>
    </row>
    <row r="5">
      <c r="A5" s="6" t="s">
        <v>21</v>
      </c>
      <c r="B5" s="7" t="s">
        <v>22</v>
      </c>
      <c r="C5" s="18" t="s">
        <v>23</v>
      </c>
      <c r="D5" s="10" t="s">
        <v>19</v>
      </c>
      <c r="E5" s="10">
        <v>50000.0</v>
      </c>
      <c r="F5" s="10">
        <v>0.0</v>
      </c>
      <c r="G5" s="10">
        <v>50000.0</v>
      </c>
      <c r="H5" s="17" t="s">
        <v>20</v>
      </c>
      <c r="I5" s="16"/>
      <c r="J5" s="13"/>
      <c r="K5" s="13">
        <f>1050*3</f>
        <v>3150</v>
      </c>
    </row>
    <row r="6">
      <c r="A6" s="6"/>
      <c r="B6" s="19" t="s">
        <v>24</v>
      </c>
      <c r="C6" s="18" t="s">
        <v>25</v>
      </c>
      <c r="D6" s="9"/>
      <c r="E6" s="10">
        <v>802344.0</v>
      </c>
      <c r="F6" s="10">
        <v>0.0</v>
      </c>
      <c r="G6" s="10">
        <v>762984.02</v>
      </c>
      <c r="H6" s="17" t="s">
        <v>20</v>
      </c>
      <c r="I6" s="16"/>
      <c r="J6" s="13"/>
      <c r="K6" s="13"/>
    </row>
    <row r="7">
      <c r="A7" s="6"/>
      <c r="B7" s="20" t="s">
        <v>26</v>
      </c>
      <c r="C7" s="18" t="s">
        <v>27</v>
      </c>
      <c r="D7" s="9"/>
      <c r="E7" s="10">
        <v>363128.0</v>
      </c>
      <c r="F7" s="10">
        <v>0.0</v>
      </c>
      <c r="G7" s="10">
        <f>164098.77+177000</f>
        <v>341098.77</v>
      </c>
      <c r="H7" s="21" t="s">
        <v>20</v>
      </c>
      <c r="I7" s="16"/>
      <c r="J7" s="16"/>
      <c r="K7" s="13"/>
      <c r="L7" s="22" t="s">
        <v>28</v>
      </c>
    </row>
    <row r="8">
      <c r="A8" s="6"/>
      <c r="B8" s="7" t="s">
        <v>29</v>
      </c>
      <c r="C8" s="8"/>
      <c r="D8" s="9"/>
      <c r="E8" s="9"/>
      <c r="F8" s="9"/>
      <c r="G8" s="9"/>
      <c r="H8" s="23"/>
      <c r="I8" s="16"/>
      <c r="J8" s="16"/>
      <c r="K8" s="13"/>
    </row>
    <row r="9">
      <c r="A9" s="6"/>
      <c r="B9" s="7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30</v>
      </c>
      <c r="B10" s="7"/>
      <c r="C10" s="26" t="s">
        <v>31</v>
      </c>
      <c r="D10" s="27"/>
      <c r="E10" s="28">
        <f>E4+E5</f>
        <v>330000</v>
      </c>
      <c r="F10" s="28">
        <f>F3</f>
        <v>0</v>
      </c>
      <c r="G10" s="28">
        <f>G7</f>
        <v>341098.77</v>
      </c>
      <c r="H10" s="28"/>
      <c r="I10" s="28" t="str">
        <f t="shared" ref="I10:I11" si="1">I7</f>
        <v/>
      </c>
      <c r="J10" s="28"/>
      <c r="K10" s="28" t="str">
        <f t="shared" ref="K10:K11" si="2">K7</f>
        <v/>
      </c>
    </row>
    <row r="11">
      <c r="A11" s="6" t="s">
        <v>30</v>
      </c>
      <c r="B11" s="29"/>
      <c r="C11" s="30" t="s">
        <v>32</v>
      </c>
      <c r="D11" s="31"/>
      <c r="E11" s="32">
        <f>E6+E7</f>
        <v>1165472</v>
      </c>
      <c r="F11" s="32">
        <f>F4+F5</f>
        <v>0</v>
      </c>
      <c r="G11" s="32">
        <f>G6+G7</f>
        <v>1104082.79</v>
      </c>
      <c r="H11" s="32"/>
      <c r="I11" s="32" t="str">
        <f t="shared" si="1"/>
        <v/>
      </c>
      <c r="J11" s="32"/>
      <c r="K11" s="32" t="str">
        <f t="shared" si="2"/>
        <v/>
      </c>
    </row>
    <row r="12">
      <c r="A12" s="6" t="s">
        <v>33</v>
      </c>
      <c r="B12" s="29"/>
      <c r="C12" s="33" t="s">
        <v>34</v>
      </c>
      <c r="D12" s="34" t="str">
        <f>D2</f>
        <v/>
      </c>
      <c r="E12" s="34">
        <f>E2+E3</f>
        <v>337474.36</v>
      </c>
      <c r="F12" s="34">
        <f t="shared" ref="F12:G12" si="3">F2</f>
        <v>77605.81</v>
      </c>
      <c r="G12" s="35" t="str">
        <f t="shared" si="3"/>
        <v/>
      </c>
      <c r="H12" s="35"/>
      <c r="I12" s="35" t="str">
        <f>I2</f>
        <v/>
      </c>
      <c r="J12" s="35"/>
      <c r="K12" s="35">
        <f>K2+K5</f>
        <v>3872.59</v>
      </c>
    </row>
    <row r="13">
      <c r="A13" s="6" t="s">
        <v>35</v>
      </c>
      <c r="B13" s="7"/>
      <c r="C13" s="36" t="s">
        <v>36</v>
      </c>
      <c r="D13" s="37">
        <f t="shared" ref="D13:F13" si="4">SUM(D10:D12)</f>
        <v>0</v>
      </c>
      <c r="E13" s="37">
        <f t="shared" si="4"/>
        <v>1832946.36</v>
      </c>
      <c r="F13" s="37">
        <f t="shared" si="4"/>
        <v>77605.81</v>
      </c>
      <c r="G13" s="37">
        <f>SUM(G3:G8)</f>
        <v>1764082.79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37</v>
      </c>
      <c r="B14" s="38"/>
      <c r="J14" s="39"/>
    </row>
    <row r="15">
      <c r="A15" s="6" t="s">
        <v>38</v>
      </c>
      <c r="B15" s="40"/>
      <c r="C15" s="41"/>
      <c r="D15" s="42" t="s">
        <v>39</v>
      </c>
      <c r="E15" s="43" t="s">
        <v>40</v>
      </c>
      <c r="F15" s="44" t="s">
        <v>41</v>
      </c>
      <c r="G15" s="45"/>
      <c r="H15" s="46"/>
      <c r="I15" s="46"/>
      <c r="J15" s="39"/>
    </row>
    <row r="16">
      <c r="A16" s="47" t="s">
        <v>42</v>
      </c>
      <c r="B16" s="48">
        <f>F29</f>
        <v>87600</v>
      </c>
      <c r="C16" s="19" t="s">
        <v>43</v>
      </c>
      <c r="D16" s="49">
        <v>-1458.0</v>
      </c>
      <c r="E16" s="49">
        <v>3.77</v>
      </c>
      <c r="F16" s="49">
        <v>100.0</v>
      </c>
      <c r="G16" s="45"/>
      <c r="H16" s="49" t="s">
        <v>44</v>
      </c>
      <c r="J16" s="49">
        <v>109.65</v>
      </c>
      <c r="K16" s="49" t="s">
        <v>17</v>
      </c>
      <c r="L16" s="49" t="s">
        <v>45</v>
      </c>
    </row>
    <row r="17">
      <c r="A17" s="47" t="s">
        <v>46</v>
      </c>
      <c r="B17" s="40">
        <v>0.0</v>
      </c>
      <c r="C17" s="19" t="s">
        <v>47</v>
      </c>
      <c r="D17" s="49">
        <v>-1440.0</v>
      </c>
      <c r="E17" s="49">
        <v>4.64</v>
      </c>
      <c r="F17" s="49">
        <v>100.0</v>
      </c>
      <c r="G17" s="50"/>
      <c r="H17" s="49" t="s">
        <v>44</v>
      </c>
      <c r="J17" s="49">
        <v>327.04</v>
      </c>
      <c r="K17" s="49" t="s">
        <v>17</v>
      </c>
      <c r="L17" s="49" t="s">
        <v>48</v>
      </c>
    </row>
    <row r="18">
      <c r="A18" s="47" t="s">
        <v>49</v>
      </c>
      <c r="B18" s="40">
        <v>0.0</v>
      </c>
      <c r="C18" s="19" t="s">
        <v>50</v>
      </c>
      <c r="D18" s="49">
        <v>-1399.34</v>
      </c>
      <c r="E18" s="49">
        <v>24.82</v>
      </c>
      <c r="F18" s="49">
        <v>100.0</v>
      </c>
      <c r="G18" s="50"/>
      <c r="H18" s="49" t="s">
        <v>44</v>
      </c>
      <c r="J18" s="49">
        <v>178671.95</v>
      </c>
      <c r="K18" s="49" t="s">
        <v>17</v>
      </c>
      <c r="L18" s="49" t="s">
        <v>51</v>
      </c>
    </row>
    <row r="19">
      <c r="A19" s="47" t="s">
        <v>52</v>
      </c>
      <c r="B19" s="40">
        <v>0.0</v>
      </c>
      <c r="C19" s="19" t="s">
        <v>53</v>
      </c>
      <c r="D19" s="49">
        <v>-1200.0</v>
      </c>
      <c r="E19" s="49">
        <v>47.84</v>
      </c>
      <c r="F19" s="49">
        <v>100.0</v>
      </c>
      <c r="G19" s="50"/>
      <c r="H19" s="51"/>
      <c r="J19" s="51"/>
      <c r="K19" s="51"/>
      <c r="L19" s="49"/>
    </row>
    <row r="20">
      <c r="A20" s="47" t="s">
        <v>54</v>
      </c>
      <c r="B20" s="40">
        <f>J25+J26+J28+J29+sum(J16:J18)+330000+927082.79</f>
        <v>1605720.95</v>
      </c>
      <c r="C20" s="19" t="s">
        <v>55</v>
      </c>
      <c r="D20" s="49">
        <v>-420.0</v>
      </c>
      <c r="E20" s="49">
        <v>52.76</v>
      </c>
      <c r="F20" s="49">
        <v>100.0</v>
      </c>
      <c r="G20" s="50"/>
      <c r="H20" s="52" t="s">
        <v>56</v>
      </c>
      <c r="I20" s="53"/>
      <c r="J20" s="54">
        <v>1050.0</v>
      </c>
      <c r="K20" s="54" t="s">
        <v>57</v>
      </c>
      <c r="L20" s="49"/>
    </row>
    <row r="21" ht="15.75" customHeight="1">
      <c r="A21" s="47" t="s">
        <v>58</v>
      </c>
      <c r="B21" s="40">
        <v>0.0</v>
      </c>
      <c r="C21" s="19" t="s">
        <v>59</v>
      </c>
      <c r="D21" s="49">
        <v>-210.0</v>
      </c>
      <c r="E21" s="49">
        <v>54.34</v>
      </c>
      <c r="F21" s="49">
        <v>100.0</v>
      </c>
      <c r="G21" s="50"/>
      <c r="H21" s="54" t="s">
        <v>56</v>
      </c>
      <c r="I21" s="53"/>
      <c r="J21" s="54">
        <v>1050.0</v>
      </c>
      <c r="K21" s="54" t="s">
        <v>57</v>
      </c>
    </row>
    <row r="22" ht="15.75" customHeight="1">
      <c r="A22" s="47" t="s">
        <v>60</v>
      </c>
      <c r="B22" s="40">
        <v>0.0</v>
      </c>
      <c r="C22" s="19" t="s">
        <v>61</v>
      </c>
      <c r="D22" s="49">
        <v>-150.0</v>
      </c>
      <c r="E22" s="49">
        <v>56.85</v>
      </c>
      <c r="F22" s="49">
        <v>100.0</v>
      </c>
      <c r="G22" s="50"/>
      <c r="H22" s="54" t="s">
        <v>56</v>
      </c>
      <c r="I22" s="53"/>
      <c r="J22" s="54">
        <v>1050.0</v>
      </c>
      <c r="K22" s="54" t="s">
        <v>57</v>
      </c>
    </row>
    <row r="23" ht="15.75" customHeight="1">
      <c r="A23" s="6" t="s">
        <v>62</v>
      </c>
      <c r="B23" s="40"/>
      <c r="C23" s="19" t="s">
        <v>63</v>
      </c>
      <c r="D23" s="49">
        <v>-78.0</v>
      </c>
      <c r="E23" s="49">
        <v>63.63</v>
      </c>
      <c r="F23" s="49">
        <v>100.0</v>
      </c>
      <c r="G23" s="50"/>
      <c r="H23" s="55" t="s">
        <v>64</v>
      </c>
      <c r="J23" s="56">
        <v>1675.0</v>
      </c>
      <c r="K23" s="56" t="s">
        <v>65</v>
      </c>
    </row>
    <row r="24" ht="15.75" customHeight="1">
      <c r="A24" s="47" t="s">
        <v>66</v>
      </c>
      <c r="B24" s="40">
        <v>0.0</v>
      </c>
      <c r="C24" s="19" t="s">
        <v>67</v>
      </c>
      <c r="D24" s="49">
        <v>-45.0</v>
      </c>
      <c r="E24" s="49">
        <v>66.92</v>
      </c>
      <c r="F24" s="57">
        <v>36800.0</v>
      </c>
      <c r="G24" s="50"/>
      <c r="H24" s="51"/>
      <c r="J24" s="51"/>
      <c r="K24" s="51"/>
    </row>
    <row r="25" ht="15.75" customHeight="1">
      <c r="A25" s="47" t="s">
        <v>68</v>
      </c>
      <c r="B25" s="58">
        <v>0.0</v>
      </c>
      <c r="C25" s="19" t="s">
        <v>69</v>
      </c>
      <c r="D25" s="49">
        <v>-44.0</v>
      </c>
      <c r="E25" s="49">
        <v>90.61</v>
      </c>
      <c r="F25" s="57">
        <v>49000.0</v>
      </c>
      <c r="G25" s="50"/>
      <c r="H25" s="54" t="s">
        <v>70</v>
      </c>
      <c r="I25" s="59" t="s">
        <v>71</v>
      </c>
      <c r="J25" s="52">
        <v>29357.96</v>
      </c>
      <c r="K25" s="54" t="s">
        <v>72</v>
      </c>
    </row>
    <row r="26" ht="15.75" customHeight="1">
      <c r="A26" s="47" t="s">
        <v>73</v>
      </c>
      <c r="B26" s="40">
        <v>0.0</v>
      </c>
      <c r="C26" s="19" t="s">
        <v>74</v>
      </c>
      <c r="D26" s="49">
        <v>-35.0</v>
      </c>
      <c r="E26" s="49">
        <v>113.37</v>
      </c>
      <c r="F26" s="57">
        <v>1000.0</v>
      </c>
      <c r="G26" s="50"/>
      <c r="H26" s="54" t="s">
        <v>75</v>
      </c>
      <c r="I26" s="59" t="s">
        <v>71</v>
      </c>
      <c r="J26" s="52">
        <v>63691.93</v>
      </c>
      <c r="K26" s="54" t="s">
        <v>76</v>
      </c>
    </row>
    <row r="27" ht="15.75" customHeight="1">
      <c r="A27" s="47" t="s">
        <v>77</v>
      </c>
      <c r="B27" s="40">
        <v>0.0</v>
      </c>
      <c r="C27" s="19" t="s">
        <v>78</v>
      </c>
      <c r="D27" s="49">
        <v>-25.0</v>
      </c>
      <c r="E27" s="49">
        <v>143.04</v>
      </c>
      <c r="F27" s="50"/>
      <c r="G27" s="50"/>
      <c r="H27" s="54"/>
      <c r="I27" s="53"/>
      <c r="J27" s="53"/>
      <c r="K27" s="54"/>
    </row>
    <row r="28" ht="15.75" customHeight="1">
      <c r="A28" s="47" t="s">
        <v>79</v>
      </c>
      <c r="B28" s="40">
        <v>0.0</v>
      </c>
      <c r="C28" s="19" t="s">
        <v>43</v>
      </c>
      <c r="D28" s="50"/>
      <c r="E28" s="50"/>
      <c r="F28" s="50"/>
      <c r="G28" s="50"/>
      <c r="H28" s="54" t="s">
        <v>80</v>
      </c>
      <c r="I28" s="59" t="s">
        <v>71</v>
      </c>
      <c r="J28" s="54">
        <v>66468.85</v>
      </c>
      <c r="K28" s="54" t="s">
        <v>81</v>
      </c>
    </row>
    <row r="29" ht="15.75" customHeight="1">
      <c r="A29" s="47" t="s">
        <v>82</v>
      </c>
      <c r="B29" s="60">
        <f>D29+J23</f>
        <v>8179.34</v>
      </c>
      <c r="D29" s="61">
        <f>-SUM(D16:D28)</f>
        <v>6504.34</v>
      </c>
      <c r="E29" s="61">
        <f t="shared" ref="E29:F29" si="5">SUM(E16:E28)</f>
        <v>722.59</v>
      </c>
      <c r="F29" s="61">
        <f t="shared" si="5"/>
        <v>87600</v>
      </c>
      <c r="G29" s="61"/>
      <c r="H29" s="54" t="s">
        <v>83</v>
      </c>
      <c r="I29" s="59" t="s">
        <v>71</v>
      </c>
      <c r="J29" s="54">
        <v>10010.78</v>
      </c>
      <c r="K29" s="54" t="s">
        <v>84</v>
      </c>
    </row>
    <row r="30" ht="15.75" customHeight="1">
      <c r="A30" s="19" t="s">
        <v>85</v>
      </c>
      <c r="B30" s="40">
        <f>SUM(B16:B29)</f>
        <v>1701500.29</v>
      </c>
      <c r="F30" s="59" t="s">
        <v>86</v>
      </c>
    </row>
    <row r="31" ht="15.75" customHeight="1">
      <c r="A31" s="19" t="s">
        <v>87</v>
      </c>
      <c r="B31" s="62">
        <f>E13</f>
        <v>1832946.36</v>
      </c>
    </row>
    <row r="32" ht="15.75" customHeight="1"/>
    <row r="33" ht="15.75" customHeight="1">
      <c r="E33" s="63" t="s">
        <v>88</v>
      </c>
      <c r="F33" s="59" t="s">
        <v>89</v>
      </c>
      <c r="G33" s="64">
        <v>802341.1</v>
      </c>
      <c r="H33" s="22"/>
    </row>
    <row r="34" ht="15.75" customHeight="1">
      <c r="E34" s="63" t="s">
        <v>90</v>
      </c>
      <c r="F34" s="59" t="s">
        <v>91</v>
      </c>
      <c r="G34" s="65">
        <v>363128.0</v>
      </c>
    </row>
    <row r="35" ht="15.75" customHeight="1">
      <c r="B35" s="66"/>
    </row>
    <row r="36" ht="15.75" customHeight="1">
      <c r="B36" s="66"/>
    </row>
    <row r="37" ht="15.75" customHeight="1">
      <c r="B37" s="66"/>
    </row>
    <row r="38" ht="15.75" customHeight="1"/>
    <row r="39" ht="15.75" customHeight="1">
      <c r="B39" s="66"/>
    </row>
    <row r="40" ht="15.75" customHeight="1">
      <c r="A40" s="67"/>
      <c r="B40" s="6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9" t="s">
        <v>92</v>
      </c>
      <c r="B1" s="49" t="s">
        <v>92</v>
      </c>
      <c r="C1" s="49" t="s">
        <v>93</v>
      </c>
      <c r="D1" s="49" t="s">
        <v>94</v>
      </c>
      <c r="E1" s="49" t="s">
        <v>95</v>
      </c>
      <c r="F1" s="49" t="s">
        <v>96</v>
      </c>
      <c r="G1" s="57">
        <v>-255000.0</v>
      </c>
      <c r="H1" s="49">
        <v>6193.85</v>
      </c>
    </row>
    <row r="2">
      <c r="A2" s="69">
        <v>45209.0</v>
      </c>
      <c r="B2" s="69">
        <v>45209.0</v>
      </c>
      <c r="C2" s="49" t="s">
        <v>97</v>
      </c>
      <c r="D2" s="49" t="s">
        <v>98</v>
      </c>
      <c r="E2" s="70" t="s">
        <v>99</v>
      </c>
      <c r="F2" s="49" t="s">
        <v>100</v>
      </c>
      <c r="G2" s="49">
        <v>-177000.0</v>
      </c>
      <c r="H2" s="49">
        <v>5652.87</v>
      </c>
    </row>
    <row r="3">
      <c r="A3" s="69">
        <v>45209.0</v>
      </c>
      <c r="B3" s="69">
        <v>45209.0</v>
      </c>
      <c r="C3" s="49" t="s">
        <v>97</v>
      </c>
      <c r="D3" s="49" t="s">
        <v>101</v>
      </c>
      <c r="E3" s="70" t="s">
        <v>95</v>
      </c>
      <c r="F3" s="49" t="s">
        <v>96</v>
      </c>
      <c r="G3" s="57">
        <v>-75000.0</v>
      </c>
      <c r="H3" s="49">
        <v>182652.87</v>
      </c>
    </row>
    <row r="4">
      <c r="A4" s="49" t="s">
        <v>102</v>
      </c>
      <c r="B4" s="49" t="s">
        <v>102</v>
      </c>
      <c r="C4" s="49" t="s">
        <v>97</v>
      </c>
      <c r="D4" s="49" t="s">
        <v>103</v>
      </c>
      <c r="E4" s="49" t="s">
        <v>104</v>
      </c>
      <c r="F4" s="49" t="s">
        <v>105</v>
      </c>
      <c r="G4" s="49">
        <v>-1458.0</v>
      </c>
      <c r="H4" s="49">
        <v>4361.79</v>
      </c>
    </row>
    <row r="5">
      <c r="A5" s="49" t="s">
        <v>106</v>
      </c>
      <c r="B5" s="49" t="s">
        <v>106</v>
      </c>
      <c r="C5" s="49" t="s">
        <v>97</v>
      </c>
      <c r="D5" s="49" t="s">
        <v>107</v>
      </c>
      <c r="E5" s="49" t="s">
        <v>108</v>
      </c>
      <c r="F5" s="71">
        <v>4.31697678E8</v>
      </c>
      <c r="G5" s="49">
        <v>-1440.0</v>
      </c>
      <c r="H5" s="49">
        <v>256250.18</v>
      </c>
    </row>
    <row r="6">
      <c r="A6" s="72">
        <v>45294.0</v>
      </c>
      <c r="B6" s="72">
        <v>45294.0</v>
      </c>
      <c r="C6" s="49" t="s">
        <v>97</v>
      </c>
      <c r="D6" s="49" t="s">
        <v>109</v>
      </c>
      <c r="E6" s="49" t="s">
        <v>110</v>
      </c>
      <c r="F6" s="49" t="s">
        <v>111</v>
      </c>
      <c r="G6" s="49">
        <v>-1399.34</v>
      </c>
      <c r="H6" s="49">
        <v>143495.89</v>
      </c>
    </row>
    <row r="7">
      <c r="A7" s="49" t="s">
        <v>112</v>
      </c>
      <c r="B7" s="49" t="s">
        <v>112</v>
      </c>
      <c r="C7" s="49" t="s">
        <v>97</v>
      </c>
      <c r="D7" s="49" t="s">
        <v>113</v>
      </c>
      <c r="E7" s="49" t="s">
        <v>104</v>
      </c>
      <c r="F7" s="49" t="s">
        <v>105</v>
      </c>
      <c r="G7" s="49">
        <v>-1200.0</v>
      </c>
      <c r="H7" s="49">
        <v>3503.24</v>
      </c>
    </row>
    <row r="8">
      <c r="A8" s="72">
        <v>45386.0</v>
      </c>
      <c r="B8" s="72">
        <v>45386.0</v>
      </c>
      <c r="C8" s="49" t="s">
        <v>97</v>
      </c>
      <c r="D8" s="49" t="s">
        <v>114</v>
      </c>
      <c r="E8" s="49" t="s">
        <v>104</v>
      </c>
      <c r="F8" s="49" t="s">
        <v>105</v>
      </c>
      <c r="G8" s="49">
        <v>-420.0</v>
      </c>
      <c r="H8" s="49">
        <v>5887.22</v>
      </c>
    </row>
    <row r="9">
      <c r="A9" s="72">
        <v>45415.0</v>
      </c>
      <c r="B9" s="72">
        <v>45415.0</v>
      </c>
      <c r="C9" s="49" t="s">
        <v>97</v>
      </c>
      <c r="D9" s="49" t="s">
        <v>115</v>
      </c>
      <c r="E9" s="49" t="s">
        <v>116</v>
      </c>
      <c r="F9" s="49" t="s">
        <v>117</v>
      </c>
      <c r="G9" s="49">
        <v>-210.0</v>
      </c>
      <c r="H9" s="49">
        <v>143285.89</v>
      </c>
    </row>
    <row r="10">
      <c r="A10" s="49" t="s">
        <v>102</v>
      </c>
      <c r="B10" s="49" t="s">
        <v>102</v>
      </c>
      <c r="C10" s="49" t="s">
        <v>97</v>
      </c>
      <c r="D10" s="49" t="s">
        <v>118</v>
      </c>
      <c r="E10" s="49" t="s">
        <v>110</v>
      </c>
      <c r="F10" s="49" t="s">
        <v>119</v>
      </c>
      <c r="G10" s="49">
        <v>-150.0</v>
      </c>
      <c r="H10" s="49">
        <v>4211.79</v>
      </c>
    </row>
    <row r="11">
      <c r="A11" s="72">
        <v>45023.0</v>
      </c>
      <c r="B11" s="72">
        <v>45023.0</v>
      </c>
      <c r="C11" s="49" t="s">
        <v>97</v>
      </c>
      <c r="D11" s="49" t="s">
        <v>120</v>
      </c>
      <c r="E11" s="49" t="s">
        <v>121</v>
      </c>
      <c r="F11" s="49" t="s">
        <v>122</v>
      </c>
      <c r="G11" s="49">
        <v>-78.0</v>
      </c>
      <c r="H11" s="49">
        <v>78732.75</v>
      </c>
    </row>
    <row r="12">
      <c r="A12" s="49" t="s">
        <v>112</v>
      </c>
      <c r="B12" s="49" t="s">
        <v>112</v>
      </c>
      <c r="C12" s="49" t="s">
        <v>97</v>
      </c>
      <c r="D12" s="49" t="s">
        <v>123</v>
      </c>
      <c r="E12" s="49" t="s">
        <v>104</v>
      </c>
      <c r="F12" s="49" t="s">
        <v>124</v>
      </c>
      <c r="G12" s="49">
        <v>-45.0</v>
      </c>
      <c r="H12" s="49">
        <v>3458.24</v>
      </c>
    </row>
    <row r="13">
      <c r="A13" s="72">
        <v>45505.0</v>
      </c>
      <c r="B13" s="72">
        <v>45505.0</v>
      </c>
      <c r="C13" s="49" t="s">
        <v>97</v>
      </c>
      <c r="D13" s="49" t="s">
        <v>125</v>
      </c>
      <c r="E13" s="49" t="s">
        <v>126</v>
      </c>
      <c r="F13" s="71">
        <v>1.2014599E7</v>
      </c>
      <c r="G13" s="49">
        <v>-44.0</v>
      </c>
      <c r="H13" s="49">
        <v>4703.24</v>
      </c>
    </row>
    <row r="14">
      <c r="A14" s="72">
        <v>45269.0</v>
      </c>
      <c r="B14" s="72">
        <v>45269.0</v>
      </c>
      <c r="C14" s="49" t="s">
        <v>127</v>
      </c>
      <c r="D14" s="49" t="s">
        <v>128</v>
      </c>
      <c r="E14" s="49" t="s">
        <v>129</v>
      </c>
      <c r="F14" s="49" t="s">
        <v>130</v>
      </c>
      <c r="G14" s="49">
        <v>-35.0</v>
      </c>
      <c r="H14" s="49">
        <v>79018.23</v>
      </c>
    </row>
    <row r="15">
      <c r="A15" s="49" t="s">
        <v>92</v>
      </c>
      <c r="B15" s="49" t="s">
        <v>92</v>
      </c>
      <c r="C15" s="49" t="s">
        <v>131</v>
      </c>
      <c r="D15" s="49" t="s">
        <v>94</v>
      </c>
      <c r="E15" s="49" t="s">
        <v>95</v>
      </c>
      <c r="F15" s="49" t="s">
        <v>96</v>
      </c>
      <c r="G15" s="49">
        <v>-25.0</v>
      </c>
      <c r="H15" s="49">
        <v>261193.85</v>
      </c>
    </row>
    <row r="16">
      <c r="A16" s="49" t="s">
        <v>132</v>
      </c>
      <c r="B16" s="72">
        <v>45292.0</v>
      </c>
      <c r="C16" s="49" t="s">
        <v>133</v>
      </c>
      <c r="D16" s="49" t="s">
        <v>134</v>
      </c>
      <c r="E16" s="49" t="s">
        <v>134</v>
      </c>
      <c r="F16" s="49" t="s">
        <v>133</v>
      </c>
      <c r="G16" s="49">
        <v>3.77</v>
      </c>
      <c r="H16" s="49">
        <v>4647.24</v>
      </c>
    </row>
    <row r="17">
      <c r="A17" s="49" t="s">
        <v>135</v>
      </c>
      <c r="B17" s="72">
        <v>44938.0</v>
      </c>
      <c r="C17" s="49" t="s">
        <v>133</v>
      </c>
      <c r="D17" s="49" t="s">
        <v>136</v>
      </c>
      <c r="E17" s="49" t="s">
        <v>136</v>
      </c>
      <c r="F17" s="49" t="s">
        <v>133</v>
      </c>
      <c r="G17" s="49">
        <v>4.64</v>
      </c>
      <c r="H17" s="49">
        <v>4216.43</v>
      </c>
    </row>
    <row r="18">
      <c r="A18" s="49" t="s">
        <v>137</v>
      </c>
      <c r="B18" s="72">
        <v>45293.0</v>
      </c>
      <c r="C18" s="49" t="s">
        <v>133</v>
      </c>
      <c r="D18" s="49" t="s">
        <v>138</v>
      </c>
      <c r="E18" s="49" t="s">
        <v>138</v>
      </c>
      <c r="F18" s="49" t="s">
        <v>133</v>
      </c>
      <c r="G18" s="49">
        <v>24.82</v>
      </c>
      <c r="H18" s="49">
        <v>81012.69</v>
      </c>
    </row>
    <row r="19">
      <c r="A19" s="49" t="s">
        <v>139</v>
      </c>
      <c r="B19" s="72">
        <v>44931.0</v>
      </c>
      <c r="C19" s="49" t="s">
        <v>133</v>
      </c>
      <c r="D19" s="49" t="s">
        <v>140</v>
      </c>
      <c r="E19" s="49" t="s">
        <v>140</v>
      </c>
      <c r="F19" s="49" t="s">
        <v>133</v>
      </c>
      <c r="G19" s="49">
        <v>47.84</v>
      </c>
      <c r="H19" s="49">
        <v>77653.65</v>
      </c>
    </row>
    <row r="20">
      <c r="A20" s="49" t="s">
        <v>141</v>
      </c>
      <c r="B20" s="72">
        <v>44932.0</v>
      </c>
      <c r="C20" s="49" t="s">
        <v>133</v>
      </c>
      <c r="D20" s="49" t="s">
        <v>142</v>
      </c>
      <c r="E20" s="49" t="s">
        <v>142</v>
      </c>
      <c r="F20" s="49" t="s">
        <v>133</v>
      </c>
      <c r="G20" s="49">
        <v>52.76</v>
      </c>
      <c r="H20" s="49">
        <v>77706.41</v>
      </c>
    </row>
    <row r="21">
      <c r="A21" s="49" t="s">
        <v>143</v>
      </c>
      <c r="B21" s="72">
        <v>44933.0</v>
      </c>
      <c r="C21" s="49" t="s">
        <v>133</v>
      </c>
      <c r="D21" s="49" t="s">
        <v>144</v>
      </c>
      <c r="E21" s="49" t="s">
        <v>144</v>
      </c>
      <c r="F21" s="49" t="s">
        <v>133</v>
      </c>
      <c r="G21" s="49">
        <v>54.34</v>
      </c>
      <c r="H21" s="49">
        <v>78810.75</v>
      </c>
    </row>
    <row r="22">
      <c r="A22" s="49" t="s">
        <v>145</v>
      </c>
      <c r="B22" s="72">
        <v>44934.0</v>
      </c>
      <c r="C22" s="49" t="s">
        <v>133</v>
      </c>
      <c r="D22" s="49" t="s">
        <v>146</v>
      </c>
      <c r="E22" s="49" t="s">
        <v>146</v>
      </c>
      <c r="F22" s="49" t="s">
        <v>133</v>
      </c>
      <c r="G22" s="49">
        <v>56.85</v>
      </c>
      <c r="H22" s="49">
        <v>78789.6</v>
      </c>
    </row>
    <row r="23">
      <c r="A23" s="49" t="s">
        <v>147</v>
      </c>
      <c r="B23" s="72">
        <v>44935.0</v>
      </c>
      <c r="C23" s="49" t="s">
        <v>133</v>
      </c>
      <c r="D23" s="49" t="s">
        <v>148</v>
      </c>
      <c r="E23" s="49" t="s">
        <v>148</v>
      </c>
      <c r="F23" s="49" t="s">
        <v>133</v>
      </c>
      <c r="G23" s="49">
        <v>63.63</v>
      </c>
      <c r="H23" s="49">
        <v>78953.23</v>
      </c>
    </row>
    <row r="24">
      <c r="A24" s="49" t="s">
        <v>149</v>
      </c>
      <c r="B24" s="72">
        <v>44937.0</v>
      </c>
      <c r="C24" s="49" t="s">
        <v>133</v>
      </c>
      <c r="D24" s="49" t="s">
        <v>150</v>
      </c>
      <c r="E24" s="49" t="s">
        <v>150</v>
      </c>
      <c r="F24" s="49" t="s">
        <v>133</v>
      </c>
      <c r="G24" s="49">
        <v>66.92</v>
      </c>
      <c r="H24" s="49">
        <v>5719.79</v>
      </c>
    </row>
    <row r="25">
      <c r="A25" s="49" t="s">
        <v>151</v>
      </c>
      <c r="B25" s="72">
        <v>45294.0</v>
      </c>
      <c r="C25" s="49" t="s">
        <v>133</v>
      </c>
      <c r="D25" s="49" t="s">
        <v>152</v>
      </c>
      <c r="E25" s="49" t="s">
        <v>152</v>
      </c>
      <c r="F25" s="49" t="s">
        <v>133</v>
      </c>
      <c r="G25" s="49">
        <v>90.61</v>
      </c>
      <c r="H25" s="49">
        <v>144895.23</v>
      </c>
    </row>
    <row r="26">
      <c r="A26" s="72">
        <v>45507.0</v>
      </c>
      <c r="B26" s="72">
        <v>45507.0</v>
      </c>
      <c r="C26" s="49" t="s">
        <v>153</v>
      </c>
      <c r="D26" s="49" t="s">
        <v>154</v>
      </c>
      <c r="E26" s="49" t="s">
        <v>41</v>
      </c>
      <c r="F26" s="49" t="s">
        <v>155</v>
      </c>
      <c r="G26" s="49">
        <v>100.0</v>
      </c>
      <c r="H26" s="49">
        <v>143385.89</v>
      </c>
    </row>
    <row r="27">
      <c r="A27" s="72">
        <v>45506.0</v>
      </c>
      <c r="B27" s="72">
        <v>45506.0</v>
      </c>
      <c r="C27" s="49" t="s">
        <v>153</v>
      </c>
      <c r="D27" s="49" t="s">
        <v>156</v>
      </c>
      <c r="E27" s="49" t="s">
        <v>41</v>
      </c>
      <c r="F27" s="49" t="s">
        <v>155</v>
      </c>
      <c r="G27" s="49">
        <v>100.0</v>
      </c>
      <c r="H27" s="49">
        <v>81112.69</v>
      </c>
    </row>
    <row r="28">
      <c r="A28" s="72">
        <v>45505.0</v>
      </c>
      <c r="B28" s="72">
        <v>45505.0</v>
      </c>
      <c r="C28" s="49" t="s">
        <v>153</v>
      </c>
      <c r="D28" s="49" t="s">
        <v>157</v>
      </c>
      <c r="E28" s="49" t="s">
        <v>41</v>
      </c>
      <c r="F28" s="49" t="s">
        <v>155</v>
      </c>
      <c r="G28" s="49">
        <v>100.0</v>
      </c>
      <c r="H28" s="49">
        <v>4747.24</v>
      </c>
    </row>
    <row r="29">
      <c r="A29" s="72">
        <v>45150.0</v>
      </c>
      <c r="B29" s="72">
        <v>45150.0</v>
      </c>
      <c r="C29" s="49" t="s">
        <v>153</v>
      </c>
      <c r="D29" s="49" t="s">
        <v>158</v>
      </c>
      <c r="E29" s="49" t="s">
        <v>41</v>
      </c>
      <c r="F29" s="49" t="s">
        <v>155</v>
      </c>
      <c r="G29" s="49">
        <v>100.0</v>
      </c>
      <c r="H29" s="49">
        <v>4316.43</v>
      </c>
    </row>
    <row r="30">
      <c r="A30" s="72">
        <v>45149.0</v>
      </c>
      <c r="B30" s="72">
        <v>45149.0</v>
      </c>
      <c r="C30" s="49" t="s">
        <v>153</v>
      </c>
      <c r="D30" s="49" t="s">
        <v>159</v>
      </c>
      <c r="E30" s="49" t="s">
        <v>41</v>
      </c>
      <c r="F30" s="49" t="s">
        <v>155</v>
      </c>
      <c r="G30" s="49">
        <v>100.0</v>
      </c>
      <c r="H30" s="49">
        <v>5819.79</v>
      </c>
    </row>
    <row r="31">
      <c r="A31" s="72">
        <v>45179.0</v>
      </c>
      <c r="B31" s="72">
        <v>45179.0</v>
      </c>
      <c r="C31" s="49" t="s">
        <v>153</v>
      </c>
      <c r="D31" s="49" t="s">
        <v>160</v>
      </c>
      <c r="E31" s="49" t="s">
        <v>41</v>
      </c>
      <c r="F31" s="49" t="s">
        <v>155</v>
      </c>
      <c r="G31" s="49">
        <v>100.0</v>
      </c>
      <c r="H31" s="49">
        <v>257652.87</v>
      </c>
    </row>
    <row r="32">
      <c r="A32" s="72">
        <v>45147.0</v>
      </c>
      <c r="B32" s="72">
        <v>45147.0</v>
      </c>
      <c r="C32" s="49" t="s">
        <v>153</v>
      </c>
      <c r="D32" s="49" t="s">
        <v>161</v>
      </c>
      <c r="E32" s="49" t="s">
        <v>41</v>
      </c>
      <c r="F32" s="49" t="s">
        <v>155</v>
      </c>
      <c r="G32" s="49">
        <v>100.0</v>
      </c>
      <c r="H32" s="49">
        <v>79053.23</v>
      </c>
    </row>
    <row r="33">
      <c r="A33" s="72">
        <v>45146.0</v>
      </c>
      <c r="B33" s="72">
        <v>45146.0</v>
      </c>
      <c r="C33" s="49" t="s">
        <v>153</v>
      </c>
      <c r="D33" s="49" t="s">
        <v>162</v>
      </c>
      <c r="E33" s="49" t="s">
        <v>41</v>
      </c>
      <c r="F33" s="49" t="s">
        <v>155</v>
      </c>
      <c r="G33" s="49">
        <v>100.0</v>
      </c>
      <c r="H33" s="49">
        <v>78889.6</v>
      </c>
    </row>
    <row r="34">
      <c r="A34" s="49" t="s">
        <v>45</v>
      </c>
      <c r="B34" s="49" t="s">
        <v>45</v>
      </c>
      <c r="C34" s="49" t="s">
        <v>153</v>
      </c>
      <c r="D34" s="49" t="s">
        <v>163</v>
      </c>
      <c r="E34" s="49" t="s">
        <v>44</v>
      </c>
      <c r="F34" s="49" t="s">
        <v>17</v>
      </c>
      <c r="G34" s="49">
        <v>109.65</v>
      </c>
      <c r="H34" s="49">
        <v>257409.83</v>
      </c>
    </row>
    <row r="35">
      <c r="A35" s="49" t="s">
        <v>164</v>
      </c>
      <c r="B35" s="72">
        <v>45295.0</v>
      </c>
      <c r="C35" s="49" t="s">
        <v>133</v>
      </c>
      <c r="D35" s="49" t="s">
        <v>165</v>
      </c>
      <c r="E35" s="49" t="s">
        <v>165</v>
      </c>
      <c r="F35" s="49" t="s">
        <v>133</v>
      </c>
      <c r="G35" s="49">
        <v>113.37</v>
      </c>
      <c r="H35" s="49">
        <v>6307.22</v>
      </c>
    </row>
    <row r="36">
      <c r="A36" s="49" t="s">
        <v>166</v>
      </c>
      <c r="B36" s="72">
        <v>44936.0</v>
      </c>
      <c r="C36" s="49" t="s">
        <v>133</v>
      </c>
      <c r="D36" s="49" t="s">
        <v>167</v>
      </c>
      <c r="E36" s="49" t="s">
        <v>167</v>
      </c>
      <c r="F36" s="49" t="s">
        <v>133</v>
      </c>
      <c r="G36" s="49">
        <v>143.04</v>
      </c>
      <c r="H36" s="49">
        <v>257552.87</v>
      </c>
    </row>
    <row r="37">
      <c r="A37" s="49" t="s">
        <v>48</v>
      </c>
      <c r="B37" s="49" t="s">
        <v>48</v>
      </c>
      <c r="C37" s="49" t="s">
        <v>153</v>
      </c>
      <c r="D37" s="49" t="s">
        <v>168</v>
      </c>
      <c r="E37" s="49" t="s">
        <v>44</v>
      </c>
      <c r="F37" s="49" t="s">
        <v>17</v>
      </c>
      <c r="G37" s="49">
        <v>327.04</v>
      </c>
      <c r="H37" s="49">
        <v>4643.47</v>
      </c>
    </row>
    <row r="38">
      <c r="A38" s="72">
        <v>45507.0</v>
      </c>
      <c r="B38" s="72">
        <v>45507.0</v>
      </c>
      <c r="C38" s="49" t="s">
        <v>153</v>
      </c>
      <c r="D38" s="49" t="s">
        <v>169</v>
      </c>
      <c r="E38" s="49" t="s">
        <v>41</v>
      </c>
      <c r="F38" s="49" t="s">
        <v>155</v>
      </c>
      <c r="G38" s="49">
        <v>1000.0</v>
      </c>
      <c r="H38" s="49">
        <v>144385.89</v>
      </c>
    </row>
    <row r="39">
      <c r="A39" s="49" t="s">
        <v>170</v>
      </c>
      <c r="B39" s="49" t="s">
        <v>170</v>
      </c>
      <c r="C39" s="49" t="s">
        <v>153</v>
      </c>
      <c r="D39" s="49" t="s">
        <v>171</v>
      </c>
      <c r="E39" s="49" t="s">
        <v>56</v>
      </c>
      <c r="F39" s="49" t="s">
        <v>57</v>
      </c>
      <c r="G39" s="49">
        <v>1050.0</v>
      </c>
      <c r="H39" s="49">
        <v>4508.24</v>
      </c>
    </row>
    <row r="40">
      <c r="A40" s="49" t="s">
        <v>45</v>
      </c>
      <c r="B40" s="49" t="s">
        <v>45</v>
      </c>
      <c r="C40" s="49" t="s">
        <v>153</v>
      </c>
      <c r="D40" s="49" t="s">
        <v>172</v>
      </c>
      <c r="E40" s="49" t="s">
        <v>56</v>
      </c>
      <c r="F40" s="49" t="s">
        <v>57</v>
      </c>
      <c r="G40" s="49">
        <v>1050.0</v>
      </c>
      <c r="H40" s="49">
        <v>257300.18</v>
      </c>
    </row>
    <row r="41">
      <c r="A41" s="49" t="s">
        <v>173</v>
      </c>
      <c r="B41" s="49" t="s">
        <v>173</v>
      </c>
      <c r="C41" s="49" t="s">
        <v>153</v>
      </c>
      <c r="D41" s="49" t="s">
        <v>174</v>
      </c>
      <c r="E41" s="49" t="s">
        <v>56</v>
      </c>
      <c r="F41" s="49" t="s">
        <v>57</v>
      </c>
      <c r="G41" s="49">
        <v>1050.0</v>
      </c>
      <c r="H41" s="49">
        <v>78756.41</v>
      </c>
    </row>
    <row r="42">
      <c r="A42" s="72">
        <v>45629.0</v>
      </c>
      <c r="B42" s="72">
        <v>45629.0</v>
      </c>
      <c r="C42" s="49" t="s">
        <v>175</v>
      </c>
      <c r="D42" s="49" t="s">
        <v>176</v>
      </c>
      <c r="E42" s="49" t="s">
        <v>64</v>
      </c>
      <c r="F42" s="49" t="s">
        <v>65</v>
      </c>
      <c r="G42" s="49">
        <v>1675.0</v>
      </c>
      <c r="H42" s="49">
        <v>195060.89</v>
      </c>
    </row>
    <row r="43">
      <c r="A43" s="49" t="s">
        <v>177</v>
      </c>
      <c r="B43" s="49" t="s">
        <v>177</v>
      </c>
      <c r="C43" s="49" t="s">
        <v>175</v>
      </c>
      <c r="D43" s="49" t="s">
        <v>178</v>
      </c>
      <c r="E43" s="49" t="s">
        <v>83</v>
      </c>
      <c r="F43" s="49" t="s">
        <v>84</v>
      </c>
      <c r="G43" s="49">
        <v>10010.78</v>
      </c>
      <c r="H43" s="49">
        <v>14519.02</v>
      </c>
    </row>
    <row r="44">
      <c r="A44" s="49" t="s">
        <v>179</v>
      </c>
      <c r="B44" s="49" t="s">
        <v>179</v>
      </c>
      <c r="C44" s="49" t="s">
        <v>175</v>
      </c>
      <c r="D44" s="49" t="s">
        <v>180</v>
      </c>
      <c r="E44" s="49" t="s">
        <v>70</v>
      </c>
      <c r="F44" s="49" t="s">
        <v>72</v>
      </c>
      <c r="G44" s="49">
        <v>29357.96</v>
      </c>
      <c r="H44" s="49">
        <v>261218.85</v>
      </c>
    </row>
    <row r="45">
      <c r="A45" s="72">
        <v>45629.0</v>
      </c>
      <c r="B45" s="72">
        <v>45629.0</v>
      </c>
      <c r="C45" s="49" t="s">
        <v>153</v>
      </c>
      <c r="D45" s="49" t="s">
        <v>181</v>
      </c>
      <c r="E45" s="49" t="s">
        <v>41</v>
      </c>
      <c r="F45" s="49" t="s">
        <v>155</v>
      </c>
      <c r="G45" s="49">
        <v>36800.0</v>
      </c>
      <c r="H45" s="49">
        <v>231860.89</v>
      </c>
    </row>
    <row r="46">
      <c r="A46" s="72">
        <v>45507.0</v>
      </c>
      <c r="B46" s="72">
        <v>45507.0</v>
      </c>
      <c r="C46" s="49" t="s">
        <v>153</v>
      </c>
      <c r="D46" s="49" t="s">
        <v>182</v>
      </c>
      <c r="E46" s="49" t="s">
        <v>41</v>
      </c>
      <c r="F46" s="49" t="s">
        <v>155</v>
      </c>
      <c r="G46" s="49">
        <v>49000.0</v>
      </c>
      <c r="H46" s="49">
        <v>193385.89</v>
      </c>
    </row>
    <row r="47">
      <c r="A47" s="49" t="s">
        <v>183</v>
      </c>
      <c r="B47" s="49" t="s">
        <v>183</v>
      </c>
      <c r="C47" s="49" t="s">
        <v>153</v>
      </c>
      <c r="D47" s="49" t="s">
        <v>184</v>
      </c>
      <c r="E47" s="49" t="s">
        <v>75</v>
      </c>
      <c r="F47" s="49" t="s">
        <v>76</v>
      </c>
      <c r="G47" s="49">
        <v>63691.93</v>
      </c>
      <c r="H47" s="49">
        <v>144804.62</v>
      </c>
    </row>
    <row r="48">
      <c r="A48" s="49" t="s">
        <v>177</v>
      </c>
      <c r="B48" s="49" t="s">
        <v>177</v>
      </c>
      <c r="C48" s="49" t="s">
        <v>175</v>
      </c>
      <c r="D48" s="49" t="s">
        <v>185</v>
      </c>
      <c r="E48" s="49" t="s">
        <v>80</v>
      </c>
      <c r="F48" s="49" t="s">
        <v>81</v>
      </c>
      <c r="G48" s="49">
        <v>66468.85</v>
      </c>
      <c r="H48" s="49">
        <v>80987.87</v>
      </c>
    </row>
    <row r="49">
      <c r="A49" s="49" t="s">
        <v>51</v>
      </c>
      <c r="B49" s="49" t="s">
        <v>51</v>
      </c>
      <c r="C49" s="49" t="s">
        <v>153</v>
      </c>
      <c r="D49" s="49" t="s">
        <v>186</v>
      </c>
      <c r="E49" s="49" t="s">
        <v>44</v>
      </c>
      <c r="F49" s="49" t="s">
        <v>17</v>
      </c>
      <c r="G49" s="49">
        <v>178671.95</v>
      </c>
      <c r="H49" s="49">
        <v>257690.18</v>
      </c>
    </row>
    <row r="50">
      <c r="A50" s="49"/>
      <c r="B50" s="72"/>
      <c r="C50" s="49"/>
      <c r="D50" s="49"/>
      <c r="E50" s="49"/>
      <c r="F50" s="49"/>
      <c r="G50" s="49"/>
      <c r="H50" s="49"/>
    </row>
    <row r="51">
      <c r="A51" s="49"/>
      <c r="B51" s="49"/>
      <c r="C51" s="49"/>
      <c r="D51" s="49"/>
      <c r="E51" s="49"/>
      <c r="F51" s="49"/>
      <c r="G51" s="49"/>
      <c r="H51" s="49"/>
    </row>
    <row r="52">
      <c r="A52" s="49"/>
      <c r="B52" s="49"/>
      <c r="C52" s="49"/>
      <c r="D52" s="49"/>
      <c r="E52" s="49"/>
      <c r="F52" s="49"/>
      <c r="G52" s="49"/>
      <c r="H52" s="4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73" t="s">
        <v>187</v>
      </c>
      <c r="B1" s="73" t="s">
        <v>188</v>
      </c>
      <c r="C1" s="73" t="s">
        <v>189</v>
      </c>
      <c r="D1" s="73" t="s">
        <v>190</v>
      </c>
      <c r="E1" s="73" t="s">
        <v>191</v>
      </c>
      <c r="F1" s="73" t="s">
        <v>192</v>
      </c>
      <c r="G1" s="73" t="s">
        <v>193</v>
      </c>
      <c r="H1" s="73" t="s">
        <v>194</v>
      </c>
      <c r="I1" s="73" t="s">
        <v>195</v>
      </c>
      <c r="J1" s="73" t="s">
        <v>196</v>
      </c>
      <c r="K1" s="73" t="s">
        <v>197</v>
      </c>
      <c r="L1" s="73" t="s">
        <v>198</v>
      </c>
      <c r="M1" s="73" t="s">
        <v>199</v>
      </c>
      <c r="N1" s="73" t="s">
        <v>200</v>
      </c>
      <c r="O1" s="73" t="s">
        <v>201</v>
      </c>
      <c r="P1" s="73" t="s">
        <v>202</v>
      </c>
      <c r="Q1" s="73" t="s">
        <v>203</v>
      </c>
      <c r="R1" s="73"/>
      <c r="S1" s="73"/>
      <c r="T1" s="73"/>
      <c r="U1" s="73"/>
      <c r="V1" s="73"/>
      <c r="W1" s="73"/>
      <c r="X1" s="73"/>
      <c r="Y1" s="73"/>
      <c r="Z1" s="73"/>
    </row>
    <row r="2">
      <c r="A2" s="74">
        <v>43560.0</v>
      </c>
      <c r="B2" s="74">
        <v>43927.0</v>
      </c>
      <c r="C2" s="73" t="s">
        <v>204</v>
      </c>
      <c r="D2" s="73" t="s">
        <v>205</v>
      </c>
      <c r="E2" s="73" t="s">
        <v>206</v>
      </c>
      <c r="F2" s="75">
        <v>0.0</v>
      </c>
      <c r="G2" s="76"/>
      <c r="H2" s="76"/>
      <c r="I2" s="73"/>
      <c r="J2" s="73"/>
      <c r="K2" s="73"/>
      <c r="L2" s="73"/>
      <c r="M2" s="75">
        <v>0.0</v>
      </c>
      <c r="N2" s="73"/>
      <c r="O2" s="77" t="b">
        <v>1</v>
      </c>
      <c r="P2" s="75">
        <v>0.0</v>
      </c>
    </row>
    <row r="4">
      <c r="A4" s="19" t="s">
        <v>207</v>
      </c>
      <c r="B4" s="78">
        <v>44930.0</v>
      </c>
      <c r="C4" s="19" t="s">
        <v>133</v>
      </c>
      <c r="D4" s="19" t="s">
        <v>208</v>
      </c>
      <c r="E4" s="19" t="s">
        <v>208</v>
      </c>
      <c r="F4" s="19" t="s">
        <v>133</v>
      </c>
      <c r="G4" s="19">
        <v>5.81</v>
      </c>
      <c r="H4" s="19">
        <v>77605.81</v>
      </c>
    </row>
    <row r="5">
      <c r="A5" s="19" t="s">
        <v>209</v>
      </c>
      <c r="B5" s="19" t="s">
        <v>209</v>
      </c>
      <c r="C5" s="19" t="s">
        <v>153</v>
      </c>
      <c r="D5" s="19" t="s">
        <v>210</v>
      </c>
      <c r="E5" s="19" t="s">
        <v>41</v>
      </c>
      <c r="F5" s="19" t="s">
        <v>155</v>
      </c>
      <c r="G5" s="19">
        <v>27600.0</v>
      </c>
      <c r="H5" s="19">
        <v>77600.0</v>
      </c>
    </row>
    <row r="6">
      <c r="A6" s="19" t="s">
        <v>211</v>
      </c>
      <c r="B6" s="19" t="s">
        <v>211</v>
      </c>
      <c r="C6" s="19" t="s">
        <v>153</v>
      </c>
      <c r="D6" s="19" t="s">
        <v>212</v>
      </c>
      <c r="E6" s="19" t="s">
        <v>41</v>
      </c>
      <c r="F6" s="19" t="s">
        <v>155</v>
      </c>
      <c r="G6" s="19">
        <v>50000.0</v>
      </c>
      <c r="H6" s="19">
        <v>50000.0</v>
      </c>
    </row>
  </sheetData>
  <drawing r:id="rId1"/>
</worksheet>
</file>