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 Johns Abingdon Limited Pension Scheme\Fund Splits\"/>
    </mc:Choice>
  </mc:AlternateContent>
  <bookViews>
    <workbookView xWindow="0" yWindow="0" windowWidth="20490" windowHeight="7530" activeTab="1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D42" i="2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<sst xmlns="http://schemas.openxmlformats.org/spreadsheetml/2006/main" count="71" uniqueCount="34">
  <si>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</si>
  <si>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</si>
  <si>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</si>
  <si>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</si>
  <si>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</si>
  <si>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</si>
  <si>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</si>
  <si>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</si>
  <si>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</si>
  <si>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</si>
  <si>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</si>
  <si>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</si>
  <si>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</si>
  <si>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</si>
  <si>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</si>
  <si>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</si>
  <si>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</si>
  <si>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</si>
  <si>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</si>
  <si>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</si>
  <si>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</si>
  <si>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 Johns Abindgon Limited Pension Scheme</t>
  </si>
  <si>
    <t>John Beauchamp, Paul Beauchamp, Josephine Beauchamp and Janette Beauchamp</t>
  </si>
  <si>
    <t>Bank</t>
  </si>
  <si>
    <t>Purchase cost</t>
  </si>
  <si>
    <t>Paul Beauchamp</t>
  </si>
  <si>
    <t>John Beauchamp</t>
  </si>
  <si>
    <t>Transfer In</t>
  </si>
  <si>
    <t>Josephine Beauchamp</t>
  </si>
  <si>
    <t>Janette Beauchamp</t>
  </si>
  <si>
    <t>Contribution (Empr)</t>
  </si>
  <si>
    <t>Commercial Unit 2a</t>
  </si>
  <si>
    <t>Commercial Unit 2b</t>
  </si>
  <si>
    <t>Commercial Unit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</si>
</sst>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opLeftCell="A4" workbookViewId="0">
      <selection activeCell="C14" sqref="C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5" ht="26.25" x14ac:dyDescent="0.4">
      <c r="A2" s="1" t="s">
        <v>0</v>
      </c>
    </row>
    <row r="4" spans="1:5" x14ac:dyDescent="0.25">
      <c r="A4" s="2" t="s">
        <v>1</v>
      </c>
      <c r="B4" s="2" t="s">
        <v>21</v>
      </c>
    </row>
    <row r="5" spans="1:5" ht="45" x14ac:dyDescent="0.25">
      <c r="A5" s="2" t="s">
        <v>2</v>
      </c>
      <c r="B5" s="46" t="s">
        <v>22</v>
      </c>
    </row>
    <row r="6" spans="1:5" x14ac:dyDescent="0.25">
      <c r="A6" s="2" t="s">
        <v>3</v>
      </c>
      <c r="B6" s="2"/>
    </row>
    <row r="7" spans="1:5" x14ac:dyDescent="0.25">
      <c r="A7" s="2" t="s">
        <v>4</v>
      </c>
      <c r="B7" s="45">
        <v>43020</v>
      </c>
    </row>
    <row r="8" spans="1:5" x14ac:dyDescent="0.25">
      <c r="B8" s="44"/>
    </row>
    <row r="9" spans="1:5" ht="15.75" thickBot="1" x14ac:dyDescent="0.3"/>
    <row r="10" spans="1:5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5" x14ac:dyDescent="0.25">
      <c r="A11" s="45">
        <v>43020</v>
      </c>
      <c r="B11" s="10">
        <v>103215.9</v>
      </c>
      <c r="C11" s="5" t="s">
        <v>23</v>
      </c>
      <c r="D11" s="6"/>
    </row>
    <row r="12" spans="1:5" x14ac:dyDescent="0.25">
      <c r="A12" s="45">
        <v>43020</v>
      </c>
      <c r="B12" s="11">
        <v>77000</v>
      </c>
      <c r="C12" s="3" t="s">
        <v>31</v>
      </c>
      <c r="D12" s="4"/>
      <c r="E12" t="s">
        <v>24</v>
      </c>
    </row>
    <row r="13" spans="1:5" x14ac:dyDescent="0.25">
      <c r="A13" s="45"/>
      <c r="B13" s="11">
        <v>77000</v>
      </c>
      <c r="C13" s="3" t="s">
        <v>32</v>
      </c>
      <c r="D13" s="4"/>
    </row>
    <row r="14" spans="1:5" x14ac:dyDescent="0.25">
      <c r="A14" s="45"/>
      <c r="B14" s="11">
        <v>77000</v>
      </c>
      <c r="C14" s="3" t="s">
        <v>33</v>
      </c>
      <c r="D14" s="4"/>
    </row>
    <row r="15" spans="1:5" x14ac:dyDescent="0.25">
      <c r="A15" s="16"/>
      <c r="B15" s="11"/>
      <c r="C15" s="3"/>
      <c r="D15" s="4"/>
    </row>
    <row r="16" spans="1:5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334215.90000000002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334215.90000000002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3" zoomScale="70" zoomScaleNormal="70" workbookViewId="0">
      <selection activeCell="D43" sqref="D43"/>
    </sheetView>
  </sheetViews>
  <sheetFormatPr defaultRowHeight="15" x14ac:dyDescent="0.25"/>
  <cols>
    <col min="1" max="1" width="27.5703125" bestFit="1" customWidth="1"/>
    <col min="2" max="2" width="14.5703125" customWidth="1"/>
    <col min="3" max="3" width="16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>
        <v>43020</v>
      </c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 t="s">
        <v>25</v>
      </c>
      <c r="C3" s="54"/>
      <c r="D3" s="30" t="s">
        <v>10</v>
      </c>
      <c r="E3" s="53" t="s">
        <v>26</v>
      </c>
      <c r="F3" s="54"/>
      <c r="G3" s="30" t="s">
        <v>10</v>
      </c>
      <c r="H3" s="53" t="s">
        <v>28</v>
      </c>
      <c r="I3" s="54"/>
      <c r="J3" s="30" t="s">
        <v>10</v>
      </c>
      <c r="K3" s="53" t="s">
        <v>29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30</v>
      </c>
      <c r="B6" s="42">
        <v>42858</v>
      </c>
      <c r="C6" s="39">
        <v>1500</v>
      </c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A7" t="s">
        <v>27</v>
      </c>
      <c r="B7" s="42">
        <v>42870</v>
      </c>
      <c r="C7" s="39">
        <v>241155.51</v>
      </c>
      <c r="D7" t="s">
        <v>30</v>
      </c>
      <c r="E7" s="42">
        <v>42998</v>
      </c>
      <c r="F7" s="39">
        <v>90000</v>
      </c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A8" t="s">
        <v>30</v>
      </c>
      <c r="B8" s="42">
        <v>42905</v>
      </c>
      <c r="C8" s="39">
        <v>1500</v>
      </c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A9" t="s">
        <v>30</v>
      </c>
      <c r="B9" s="42">
        <v>42922</v>
      </c>
      <c r="C9" s="39">
        <v>1500</v>
      </c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A10" t="s">
        <v>30</v>
      </c>
      <c r="B10" s="42">
        <v>42955</v>
      </c>
      <c r="C10" s="39">
        <v>1500</v>
      </c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A11" t="s">
        <v>30</v>
      </c>
      <c r="B11" s="42">
        <v>42989</v>
      </c>
      <c r="C11" s="39">
        <v>1500</v>
      </c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A12" t="s">
        <v>30</v>
      </c>
      <c r="B12" s="42">
        <v>43053</v>
      </c>
      <c r="C12" s="39">
        <v>3000</v>
      </c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251655.51</v>
      </c>
      <c r="E31" s="30" t="s">
        <v>13</v>
      </c>
      <c r="F31" s="33">
        <f>SUM(F6:F29)</f>
        <v>90000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 t="str">
        <f>B3</f>
        <v>Paul Beauchamp</v>
      </c>
      <c r="C38" s="49"/>
      <c r="D38" s="37" t="str">
        <f>E3</f>
        <v>John Beauchamp</v>
      </c>
      <c r="E38" s="49" t="str">
        <f>H3</f>
        <v>Josephine Beauchamp</v>
      </c>
      <c r="F38" s="49"/>
      <c r="G38" s="37" t="str">
        <f>K3</f>
        <v>Janette Beauchamp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>
        <f>C31/(C31+F31+I31+L31+O31+R31)</f>
        <v>0.73657676412126361</v>
      </c>
      <c r="C39" s="52"/>
      <c r="D39" s="36">
        <f>F31/(C31+F31+I31+L31+O31+R31)</f>
        <v>0.26342323587873645</v>
      </c>
      <c r="E39" s="52">
        <f>I31/(C31+F31+I31+L31+O31+R31)</f>
        <v>0</v>
      </c>
      <c r="F39" s="52"/>
      <c r="G39" s="36">
        <f>L31/(C31+F31+I31+L31+O31+R31)</f>
        <v>0</v>
      </c>
      <c r="H39" s="52">
        <f>O31/(C31+F31+I31+L31+O31+R31)</f>
        <v>0</v>
      </c>
      <c r="I39" s="52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>
        <f>SUM(Valuation!B21)</f>
        <v>334215.90000000002</v>
      </c>
    </row>
    <row r="43" spans="1:11" ht="23.25" customHeight="1" x14ac:dyDescent="0.25"/>
    <row r="44" spans="1:11" ht="23.25" customHeight="1" x14ac:dyDescent="0.25">
      <c r="A44" s="30" t="s">
        <v>10</v>
      </c>
      <c r="B44" s="49" t="str">
        <f>B3</f>
        <v>Paul Beauchamp</v>
      </c>
      <c r="C44" s="49"/>
      <c r="D44" s="37" t="str">
        <f>E3</f>
        <v>John Beauchamp</v>
      </c>
      <c r="E44" s="49" t="str">
        <f>H3</f>
        <v>Josephine Beauchamp</v>
      </c>
      <c r="F44" s="49"/>
      <c r="G44" s="37" t="str">
        <f>K3</f>
        <v>Janette Beauchamp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>
        <f>B39*D42</f>
        <v>246175.66613987583</v>
      </c>
      <c r="C45" s="50"/>
      <c r="D45" s="43">
        <f>D42*D39</f>
        <v>88040.233860124194</v>
      </c>
      <c r="E45" s="50">
        <f>E39*D42</f>
        <v>0</v>
      </c>
      <c r="F45" s="50"/>
      <c r="G45" s="43">
        <f>G39*D42</f>
        <v>0</v>
      </c>
      <c r="H45" s="50">
        <f>H39*D42</f>
        <v>0</v>
      </c>
      <c r="I45" s="50"/>
      <c r="J45" s="43">
        <f>J39*D42</f>
        <v>0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2017-12-01T14:16:08Z</dcterms:modified>
</cp:coreProperties>
</file>