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0940" windowHeight="9855"/>
  </bookViews>
  <sheets>
    <sheet name="Split accounts 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35" i="1" l="1"/>
  <c r="F35" i="1" s="1"/>
  <c r="C34" i="1"/>
  <c r="B34" i="1"/>
  <c r="E34" i="1" s="1"/>
  <c r="F34" i="1" s="1"/>
  <c r="A34" i="1"/>
  <c r="E32" i="1"/>
  <c r="F32" i="1" s="1"/>
  <c r="C32" i="1"/>
  <c r="B32" i="1"/>
  <c r="A32" i="1"/>
  <c r="E31" i="1"/>
  <c r="F31" i="1" s="1"/>
  <c r="C31" i="1"/>
  <c r="B31" i="1"/>
  <c r="A31" i="1"/>
  <c r="C30" i="1"/>
  <c r="B30" i="1"/>
  <c r="E30" i="1" s="1"/>
  <c r="F30" i="1" s="1"/>
  <c r="A30" i="1"/>
  <c r="C29" i="1"/>
  <c r="E29" i="1" s="1"/>
  <c r="F29" i="1" s="1"/>
  <c r="B29" i="1"/>
  <c r="A29" i="1"/>
  <c r="C27" i="1"/>
  <c r="E27" i="1" s="1"/>
  <c r="F27" i="1" s="1"/>
  <c r="B27" i="1"/>
  <c r="A27" i="1"/>
  <c r="C26" i="1"/>
  <c r="B26" i="1"/>
  <c r="E26" i="1" s="1"/>
  <c r="F26" i="1" s="1"/>
  <c r="A26" i="1"/>
  <c r="C25" i="1"/>
  <c r="C38" i="1" s="1"/>
  <c r="B25" i="1"/>
  <c r="B38" i="1" s="1"/>
  <c r="A25" i="1"/>
  <c r="C24" i="1"/>
  <c r="B24" i="1"/>
  <c r="E24" i="1" s="1"/>
  <c r="C23" i="1"/>
  <c r="B23" i="1"/>
  <c r="E23" i="1" s="1"/>
  <c r="C21" i="1"/>
  <c r="G21" i="1" s="1"/>
  <c r="B21" i="1"/>
  <c r="E21" i="1" s="1"/>
  <c r="F21" i="1" s="1"/>
  <c r="C19" i="1"/>
  <c r="E19" i="1" s="1"/>
  <c r="F19" i="1" s="1"/>
  <c r="B19" i="1"/>
  <c r="A19" i="1"/>
  <c r="C18" i="1"/>
  <c r="E18" i="1" s="1"/>
  <c r="F18" i="1" s="1"/>
  <c r="B18" i="1"/>
  <c r="A18" i="1"/>
  <c r="C17" i="1"/>
  <c r="E17" i="1" s="1"/>
  <c r="B17" i="1"/>
  <c r="A17" i="1"/>
  <c r="E15" i="1"/>
  <c r="F15" i="1" s="1"/>
  <c r="C15" i="1"/>
  <c r="B15" i="1"/>
  <c r="A15" i="1"/>
  <c r="F13" i="1"/>
  <c r="E13" i="1"/>
  <c r="G13" i="1" s="1"/>
  <c r="C13" i="1"/>
  <c r="B13" i="1"/>
  <c r="A13" i="1"/>
  <c r="C11" i="1"/>
  <c r="E11" i="1" s="1"/>
  <c r="F11" i="1" s="1"/>
  <c r="B11" i="1"/>
  <c r="A11" i="1"/>
  <c r="C10" i="1"/>
  <c r="E10" i="1" s="1"/>
  <c r="B10" i="1"/>
  <c r="B36" i="1" s="1"/>
  <c r="A10" i="1"/>
  <c r="G10" i="1" l="1"/>
  <c r="F10" i="1"/>
  <c r="F17" i="1"/>
  <c r="G17" i="1"/>
  <c r="E25" i="1"/>
  <c r="C36" i="1"/>
  <c r="G15" i="1"/>
  <c r="E38" i="1" l="1"/>
  <c r="F25" i="1"/>
  <c r="F38" i="1" s="1"/>
  <c r="E36" i="1"/>
  <c r="G23" i="1"/>
  <c r="F36" i="1" l="1"/>
</calcChain>
</file>

<file path=xl/sharedStrings.xml><?xml version="1.0" encoding="utf-8"?>
<sst xmlns="http://schemas.openxmlformats.org/spreadsheetml/2006/main" count="14" uniqueCount="14">
  <si>
    <t xml:space="preserve">Stoneworks UK Ltd Retirement Benefits scheme </t>
  </si>
  <si>
    <t>period ended 5 April 2014</t>
  </si>
  <si>
    <t xml:space="preserve">Trial Balance - spilt by period </t>
  </si>
  <si>
    <t>1-Nov-12 to 5-Apr-13</t>
  </si>
  <si>
    <t>6-Apr-13 - 5-Apr-2014</t>
  </si>
  <si>
    <t xml:space="preserve">Total per acs </t>
  </si>
  <si>
    <t>Net asset statement at 5 apr 2014</t>
  </si>
  <si>
    <t xml:space="preserve">check only </t>
  </si>
  <si>
    <t xml:space="preserve">Other creditors  </t>
  </si>
  <si>
    <t xml:space="preserve">Net assets of scheme bfwd </t>
  </si>
  <si>
    <t xml:space="preserve">Net Assets carried forward  </t>
  </si>
  <si>
    <t xml:space="preserve">Admin expenses </t>
  </si>
  <si>
    <t xml:space="preserve">Nil check </t>
  </si>
  <si>
    <t xml:space="preserve">Profit in period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</si>
</sst>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;[Red]\(#,##0.00\)"/>
  </numFmts>
  <fonts count="3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/>
    <xf numFmtId="43" fontId="0" fillId="0" borderId="0" xfId="0" applyNumberFormat="1"/>
    <xf numFmtId="43" fontId="0" fillId="0" borderId="0" xfId="0" applyNumberFormat="1" applyBorder="1"/>
    <xf numFmtId="0" fontId="0" fillId="0" borderId="0" xfId="0" applyBorder="1"/>
    <xf numFmtId="43" fontId="0" fillId="0" borderId="1" xfId="0" applyNumberFormat="1" applyBorder="1"/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ient%20Folders\THE%20STONEWORKS%20(UK)%20LTD%20RETIREMENT%20BENEFIT%20SCHEME%20S1039\Working%20papers\2014\S1039%20RCW%202014%20Working%20Pap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erty"/>
      <sheetName val="Bank AC"/>
      <sheetName val="Trustee Loan"/>
      <sheetName val="SUK Loan"/>
      <sheetName val="ETB"/>
      <sheetName val="Journals"/>
      <sheetName val="Summary"/>
      <sheetName val="Rent"/>
      <sheetName val="creditors"/>
      <sheetName val="Split accounts "/>
    </sheetNames>
    <sheetDataSet>
      <sheetData sheetId="0"/>
      <sheetData sheetId="1"/>
      <sheetData sheetId="2"/>
      <sheetData sheetId="3"/>
      <sheetData sheetId="4">
        <row r="9">
          <cell r="A9" t="str">
            <v>Investment property - 42 Colville Road</v>
          </cell>
          <cell r="K9">
            <v>335230</v>
          </cell>
        </row>
        <row r="10">
          <cell r="A10" t="str">
            <v xml:space="preserve">Investment property - Land adjoining </v>
          </cell>
          <cell r="K10">
            <v>52770</v>
          </cell>
        </row>
        <row r="11">
          <cell r="A11" t="str">
            <v>Cash at bank</v>
          </cell>
          <cell r="K11">
            <v>252064.79000000004</v>
          </cell>
        </row>
        <row r="12">
          <cell r="A12" t="str">
            <v xml:space="preserve">Accrued income </v>
          </cell>
          <cell r="K12">
            <v>20810.033333333336</v>
          </cell>
        </row>
        <row r="13">
          <cell r="A13" t="str">
            <v>Loan - Unknown trustee</v>
          </cell>
          <cell r="K13">
            <v>-1192.44</v>
          </cell>
        </row>
        <row r="14">
          <cell r="A14" t="str">
            <v>Loan - Stoneworks UK Ltd</v>
          </cell>
          <cell r="K14">
            <v>-2659.44</v>
          </cell>
        </row>
        <row r="15">
          <cell r="A15" t="str">
            <v>Accruals</v>
          </cell>
          <cell r="K15">
            <v>-600</v>
          </cell>
        </row>
        <row r="16">
          <cell r="K16">
            <v>-575868.5</v>
          </cell>
        </row>
        <row r="19">
          <cell r="A19" t="str">
            <v>Contributions</v>
          </cell>
          <cell r="K19">
            <v>0</v>
          </cell>
        </row>
        <row r="20">
          <cell r="A20" t="str">
            <v>Rent received</v>
          </cell>
          <cell r="K20">
            <v>-59099.643333333355</v>
          </cell>
        </row>
        <row r="21">
          <cell r="A21" t="str">
            <v>Bank interest received</v>
          </cell>
          <cell r="K21">
            <v>-171.8</v>
          </cell>
        </row>
        <row r="22">
          <cell r="A22" t="str">
            <v>Pension practitioner</v>
          </cell>
          <cell r="K22">
            <v>756</v>
          </cell>
        </row>
        <row r="23">
          <cell r="A23" t="str">
            <v>Accountancy fees</v>
          </cell>
          <cell r="K23">
            <v>600</v>
          </cell>
        </row>
        <row r="24">
          <cell r="A24" t="str">
            <v>Pension regulator fees</v>
          </cell>
          <cell r="K24">
            <v>91</v>
          </cell>
        </row>
        <row r="25">
          <cell r="A25" t="str">
            <v>HMRC Late filing fee</v>
          </cell>
          <cell r="K25">
            <v>500</v>
          </cell>
        </row>
        <row r="26">
          <cell r="A26" t="str">
            <v>Change in market value of property</v>
          </cell>
          <cell r="K26">
            <v>-23230</v>
          </cell>
        </row>
        <row r="38">
          <cell r="K38">
            <v>312000</v>
          </cell>
        </row>
        <row r="39">
          <cell r="K39">
            <v>52770</v>
          </cell>
        </row>
        <row r="40">
          <cell r="K40">
            <v>226265.24000000002</v>
          </cell>
        </row>
        <row r="41">
          <cell r="K41">
            <v>0</v>
          </cell>
        </row>
        <row r="42">
          <cell r="K42">
            <v>-1192.44</v>
          </cell>
        </row>
        <row r="43">
          <cell r="K43">
            <v>-2659.44</v>
          </cell>
        </row>
        <row r="44">
          <cell r="K44">
            <v>0</v>
          </cell>
        </row>
        <row r="45">
          <cell r="K45">
            <v>-575868.5</v>
          </cell>
        </row>
        <row r="46">
          <cell r="K46">
            <v>0</v>
          </cell>
        </row>
        <row r="47">
          <cell r="K47">
            <v>0</v>
          </cell>
        </row>
        <row r="48">
          <cell r="K48">
            <v>0</v>
          </cell>
        </row>
        <row r="49">
          <cell r="K49">
            <v>-11261.65</v>
          </cell>
        </row>
        <row r="50">
          <cell r="K50">
            <v>-53.21</v>
          </cell>
        </row>
        <row r="51">
          <cell r="K51">
            <v>0</v>
          </cell>
        </row>
        <row r="52">
          <cell r="K52">
            <v>0</v>
          </cell>
        </row>
        <row r="53">
          <cell r="K53">
            <v>0</v>
          </cell>
        </row>
        <row r="54">
          <cell r="K54">
            <v>0</v>
          </cell>
        </row>
        <row r="55">
          <cell r="K55">
            <v>0</v>
          </cell>
        </row>
        <row r="64">
          <cell r="K64">
            <v>335230</v>
          </cell>
        </row>
        <row r="65">
          <cell r="K65">
            <v>52770</v>
          </cell>
        </row>
        <row r="66">
          <cell r="K66">
            <v>252064.79000000004</v>
          </cell>
        </row>
        <row r="67">
          <cell r="K67">
            <v>20810.033333333336</v>
          </cell>
        </row>
        <row r="68">
          <cell r="K68">
            <v>-1192.44</v>
          </cell>
        </row>
        <row r="69">
          <cell r="K69">
            <v>-2659.44</v>
          </cell>
        </row>
        <row r="70">
          <cell r="K70">
            <v>-600</v>
          </cell>
        </row>
        <row r="71">
          <cell r="K71">
            <v>-587183.35999999999</v>
          </cell>
        </row>
        <row r="72">
          <cell r="K72">
            <v>0</v>
          </cell>
        </row>
        <row r="73">
          <cell r="K73">
            <v>0</v>
          </cell>
        </row>
        <row r="74">
          <cell r="K74">
            <v>0</v>
          </cell>
        </row>
        <row r="75">
          <cell r="K75">
            <v>-47837.993333333347</v>
          </cell>
        </row>
        <row r="76">
          <cell r="K76">
            <v>-118.58999999999999</v>
          </cell>
        </row>
        <row r="77">
          <cell r="K77">
            <v>756</v>
          </cell>
        </row>
        <row r="78">
          <cell r="K78">
            <v>600</v>
          </cell>
        </row>
        <row r="79">
          <cell r="K79">
            <v>91</v>
          </cell>
        </row>
        <row r="80">
          <cell r="K80">
            <v>500</v>
          </cell>
        </row>
        <row r="81">
          <cell r="K81">
            <v>-23230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9"/>
  <sheetViews>
    <sheetView tabSelected="1" workbookViewId="0">
      <selection activeCell="C32" sqref="C32"/>
    </sheetView>
  </sheetViews>
  <sheetFormatPr defaultRowHeight="12.75" x14ac:dyDescent="0.2"/>
  <cols>
    <col min="1" max="1" width="41.625" bestFit="1" customWidth="1"/>
    <col min="2" max="2" width="21.125" bestFit="1" customWidth="1"/>
    <col min="3" max="3" width="22.125" bestFit="1" customWidth="1"/>
    <col min="4" max="4" width="2.625" customWidth="1"/>
    <col min="5" max="5" width="13.375" bestFit="1" customWidth="1"/>
    <col min="6" max="6" width="5.5" bestFit="1" customWidth="1"/>
    <col min="7" max="7" width="13.625" bestFit="1" customWidth="1"/>
    <col min="8" max="8" width="10.875" bestFit="1" customWidth="1"/>
  </cols>
  <sheetData>
    <row r="2" spans="1:7" x14ac:dyDescent="0.2">
      <c r="A2" t="s">
        <v>0</v>
      </c>
    </row>
    <row r="3" spans="1:7" x14ac:dyDescent="0.2">
      <c r="A3" t="s">
        <v>1</v>
      </c>
    </row>
    <row r="4" spans="1:7" x14ac:dyDescent="0.2">
      <c r="A4" t="s">
        <v>2</v>
      </c>
    </row>
    <row r="8" spans="1:7" s="1" customFormat="1" x14ac:dyDescent="0.2">
      <c r="B8" s="1" t="s">
        <v>3</v>
      </c>
      <c r="C8" s="1" t="s">
        <v>4</v>
      </c>
      <c r="E8" s="1" t="s">
        <v>5</v>
      </c>
      <c r="G8" s="1" t="s">
        <v>6</v>
      </c>
    </row>
    <row r="9" spans="1:7" x14ac:dyDescent="0.2">
      <c r="E9" t="s">
        <v>7</v>
      </c>
    </row>
    <row r="10" spans="1:7" x14ac:dyDescent="0.2">
      <c r="A10" t="str">
        <f>[1]ETB!A9</f>
        <v>Investment property - 42 Colville Road</v>
      </c>
      <c r="B10" s="2">
        <f>[1]ETB!K38</f>
        <v>312000</v>
      </c>
      <c r="C10" s="2">
        <f>[1]ETB!K64</f>
        <v>335230</v>
      </c>
      <c r="D10" s="2"/>
      <c r="E10" s="2">
        <f>C10</f>
        <v>335230</v>
      </c>
      <c r="F10" s="2">
        <f>E10-[1]ETB!K9</f>
        <v>0</v>
      </c>
      <c r="G10" s="2">
        <f>E10+E11</f>
        <v>388000</v>
      </c>
    </row>
    <row r="11" spans="1:7" x14ac:dyDescent="0.2">
      <c r="A11" t="str">
        <f>[1]ETB!A10</f>
        <v xml:space="preserve">Investment property - Land adjoining </v>
      </c>
      <c r="B11" s="2">
        <f>[1]ETB!K39</f>
        <v>52770</v>
      </c>
      <c r="C11" s="2">
        <f>[1]ETB!K65</f>
        <v>52770</v>
      </c>
      <c r="D11" s="2"/>
      <c r="E11" s="2">
        <f t="shared" ref="E11:E19" si="0">C11</f>
        <v>52770</v>
      </c>
      <c r="F11" s="2">
        <f>E11-[1]ETB!K10</f>
        <v>0</v>
      </c>
    </row>
    <row r="12" spans="1:7" x14ac:dyDescent="0.2">
      <c r="B12" s="2"/>
      <c r="C12" s="2"/>
      <c r="D12" s="2"/>
      <c r="E12" s="2"/>
      <c r="F12" s="2"/>
    </row>
    <row r="13" spans="1:7" x14ac:dyDescent="0.2">
      <c r="A13" t="str">
        <f>[1]ETB!A11</f>
        <v>Cash at bank</v>
      </c>
      <c r="B13" s="2">
        <f>[1]ETB!K40</f>
        <v>226265.24000000002</v>
      </c>
      <c r="C13" s="2">
        <f>[1]ETB!K66</f>
        <v>252064.79000000004</v>
      </c>
      <c r="D13" s="2"/>
      <c r="E13" s="2">
        <f t="shared" si="0"/>
        <v>252064.79000000004</v>
      </c>
      <c r="F13" s="2">
        <f>E13-[1]ETB!K11</f>
        <v>0</v>
      </c>
      <c r="G13" s="2">
        <f>E13</f>
        <v>252064.79000000004</v>
      </c>
    </row>
    <row r="14" spans="1:7" x14ac:dyDescent="0.2">
      <c r="B14" s="2"/>
      <c r="C14" s="2"/>
      <c r="D14" s="2"/>
      <c r="E14" s="2"/>
      <c r="F14" s="2"/>
    </row>
    <row r="15" spans="1:7" x14ac:dyDescent="0.2">
      <c r="A15" t="str">
        <f>[1]ETB!A12</f>
        <v xml:space="preserve">Accrued income </v>
      </c>
      <c r="B15" s="2">
        <f>[1]ETB!K41</f>
        <v>0</v>
      </c>
      <c r="C15" s="2">
        <f>[1]ETB!K67</f>
        <v>20810.033333333336</v>
      </c>
      <c r="D15" s="2"/>
      <c r="E15" s="2">
        <f t="shared" si="0"/>
        <v>20810.033333333336</v>
      </c>
      <c r="F15" s="2">
        <f>E15-[1]ETB!K12</f>
        <v>0</v>
      </c>
      <c r="G15" s="2">
        <f>E15</f>
        <v>20810.033333333336</v>
      </c>
    </row>
    <row r="16" spans="1:7" x14ac:dyDescent="0.2">
      <c r="A16" s="1" t="s">
        <v>8</v>
      </c>
      <c r="B16" s="6"/>
      <c r="C16" s="6"/>
      <c r="D16" s="2"/>
      <c r="E16" s="2"/>
      <c r="F16" s="2"/>
    </row>
    <row r="17" spans="1:8" x14ac:dyDescent="0.2">
      <c r="A17" t="str">
        <f>[1]ETB!A13</f>
        <v>Loan - Unknown trustee</v>
      </c>
      <c r="B17" s="6">
        <f>[1]ETB!K42</f>
        <v>-1192.44</v>
      </c>
      <c r="C17" s="6">
        <f>[1]ETB!K68</f>
        <v>-1192.44</v>
      </c>
      <c r="D17" s="2"/>
      <c r="E17" s="6">
        <f t="shared" si="0"/>
        <v>-1192.44</v>
      </c>
      <c r="F17" s="2">
        <f>E17-[1]ETB!K13</f>
        <v>0</v>
      </c>
      <c r="G17" s="2">
        <f>-E17-E18-E19</f>
        <v>4451.88</v>
      </c>
    </row>
    <row r="18" spans="1:8" x14ac:dyDescent="0.2">
      <c r="A18" t="str">
        <f>[1]ETB!A14</f>
        <v>Loan - Stoneworks UK Ltd</v>
      </c>
      <c r="B18" s="6">
        <f>[1]ETB!K43</f>
        <v>-2659.44</v>
      </c>
      <c r="C18" s="6">
        <f>[1]ETB!K69</f>
        <v>-2659.44</v>
      </c>
      <c r="D18" s="2"/>
      <c r="E18" s="6">
        <f t="shared" si="0"/>
        <v>-2659.44</v>
      </c>
      <c r="F18" s="2">
        <f>E18-[1]ETB!K14</f>
        <v>0</v>
      </c>
    </row>
    <row r="19" spans="1:8" x14ac:dyDescent="0.2">
      <c r="A19" t="str">
        <f>[1]ETB!A15</f>
        <v>Accruals</v>
      </c>
      <c r="B19" s="6">
        <f>[1]ETB!K44</f>
        <v>0</v>
      </c>
      <c r="C19" s="6">
        <f>[1]ETB!K70</f>
        <v>-600</v>
      </c>
      <c r="D19" s="2"/>
      <c r="E19" s="6">
        <f t="shared" si="0"/>
        <v>-600</v>
      </c>
      <c r="F19" s="2">
        <f>E19-[1]ETB!K15</f>
        <v>0</v>
      </c>
    </row>
    <row r="20" spans="1:8" x14ac:dyDescent="0.2">
      <c r="B20" s="6"/>
      <c r="C20" s="6"/>
      <c r="D20" s="2"/>
      <c r="E20" s="6"/>
      <c r="F20" s="2"/>
    </row>
    <row r="21" spans="1:8" x14ac:dyDescent="0.2">
      <c r="A21" s="1" t="s">
        <v>9</v>
      </c>
      <c r="B21" s="6">
        <f>[1]ETB!K45</f>
        <v>-575868.5</v>
      </c>
      <c r="C21" s="6">
        <f>[1]ETB!K71</f>
        <v>-587183.35999999999</v>
      </c>
      <c r="D21" s="2"/>
      <c r="E21" s="6">
        <f>B21</f>
        <v>-575868.5</v>
      </c>
      <c r="F21" s="2">
        <f>E21-[1]ETB!K16</f>
        <v>0</v>
      </c>
      <c r="G21" s="2">
        <f>-C21</f>
        <v>587183.35999999999</v>
      </c>
    </row>
    <row r="22" spans="1:8" x14ac:dyDescent="0.2">
      <c r="A22" s="1"/>
      <c r="B22" s="6"/>
      <c r="C22" s="6"/>
      <c r="D22" s="2"/>
      <c r="E22" s="6"/>
      <c r="F22" s="2"/>
      <c r="G22" s="2"/>
    </row>
    <row r="23" spans="1:8" x14ac:dyDescent="0.2">
      <c r="A23" s="1" t="s">
        <v>10</v>
      </c>
      <c r="B23" s="6">
        <f>[1]ETB!K46</f>
        <v>0</v>
      </c>
      <c r="C23" s="6">
        <f>[1]ETB!K72</f>
        <v>0</v>
      </c>
      <c r="D23" s="2"/>
      <c r="E23" s="6">
        <f>SUM(B23:C23)</f>
        <v>0</v>
      </c>
      <c r="G23" s="2">
        <f>G10+G13+G15-G17</f>
        <v>656422.94333333336</v>
      </c>
      <c r="H23" s="2"/>
    </row>
    <row r="24" spans="1:8" x14ac:dyDescent="0.2">
      <c r="B24" s="6">
        <f>[1]ETB!K47</f>
        <v>0</v>
      </c>
      <c r="C24" s="6">
        <f>[1]ETB!K73</f>
        <v>0</v>
      </c>
      <c r="D24" s="2"/>
      <c r="E24" s="6">
        <f>SUM(B24:C24)</f>
        <v>0</v>
      </c>
      <c r="G24" s="2"/>
    </row>
    <row r="25" spans="1:8" x14ac:dyDescent="0.2">
      <c r="A25" t="str">
        <f>[1]ETB!A19</f>
        <v>Contributions</v>
      </c>
      <c r="B25" s="6">
        <f>[1]ETB!K48</f>
        <v>0</v>
      </c>
      <c r="C25" s="6">
        <f>[1]ETB!K74</f>
        <v>0</v>
      </c>
      <c r="D25" s="2"/>
      <c r="E25" s="6">
        <f>SUM(B25:C25)</f>
        <v>0</v>
      </c>
      <c r="F25" s="2">
        <f>E25-[1]ETB!K19</f>
        <v>0</v>
      </c>
    </row>
    <row r="26" spans="1:8" x14ac:dyDescent="0.2">
      <c r="A26" s="1" t="str">
        <f>[1]ETB!A20</f>
        <v>Rent received</v>
      </c>
      <c r="B26" s="6">
        <f>[1]ETB!K49</f>
        <v>-11261.65</v>
      </c>
      <c r="C26" s="6">
        <f>[1]ETB!K75</f>
        <v>-47837.993333333347</v>
      </c>
      <c r="D26" s="2"/>
      <c r="E26" s="6">
        <f>SUM(B26:C26)</f>
        <v>-59099.643333333348</v>
      </c>
      <c r="F26" s="2">
        <f>E26-[1]ETB!K20</f>
        <v>0</v>
      </c>
      <c r="G26" s="3"/>
      <c r="H26" s="3"/>
    </row>
    <row r="27" spans="1:8" x14ac:dyDescent="0.2">
      <c r="A27" s="1" t="str">
        <f>[1]ETB!A21</f>
        <v>Bank interest received</v>
      </c>
      <c r="B27" s="6">
        <f>[1]ETB!K50</f>
        <v>-53.21</v>
      </c>
      <c r="C27" s="6">
        <f>[1]ETB!K76</f>
        <v>-118.58999999999999</v>
      </c>
      <c r="D27" s="2"/>
      <c r="E27" s="6">
        <f>SUM(B27:C27)</f>
        <v>-171.79999999999998</v>
      </c>
      <c r="F27" s="2">
        <f>E27-[1]ETB!K21</f>
        <v>0</v>
      </c>
      <c r="G27" s="3"/>
      <c r="H27" s="4"/>
    </row>
    <row r="28" spans="1:8" x14ac:dyDescent="0.2">
      <c r="A28" s="1" t="s">
        <v>11</v>
      </c>
      <c r="B28" s="6"/>
      <c r="C28" s="6"/>
      <c r="D28" s="2"/>
      <c r="E28" s="6"/>
      <c r="F28" s="2"/>
      <c r="G28" s="3"/>
      <c r="H28" s="4"/>
    </row>
    <row r="29" spans="1:8" x14ac:dyDescent="0.2">
      <c r="A29" t="str">
        <f>[1]ETB!A22</f>
        <v>Pension practitioner</v>
      </c>
      <c r="B29" s="6">
        <f>[1]ETB!K51</f>
        <v>0</v>
      </c>
      <c r="C29" s="6">
        <f>[1]ETB!K77</f>
        <v>756</v>
      </c>
      <c r="D29" s="2"/>
      <c r="E29" s="6">
        <f>SUM(B29:C29)</f>
        <v>756</v>
      </c>
      <c r="F29" s="2">
        <f>E29-[1]ETB!K22</f>
        <v>0</v>
      </c>
      <c r="G29" s="4"/>
      <c r="H29" s="4"/>
    </row>
    <row r="30" spans="1:8" x14ac:dyDescent="0.2">
      <c r="A30" t="str">
        <f>[1]ETB!A23</f>
        <v>Accountancy fees</v>
      </c>
      <c r="B30" s="6">
        <f>[1]ETB!K52</f>
        <v>0</v>
      </c>
      <c r="C30" s="6">
        <f>[1]ETB!K78</f>
        <v>600</v>
      </c>
      <c r="D30" s="2"/>
      <c r="E30" s="6">
        <f>SUM(B30:C30)</f>
        <v>600</v>
      </c>
      <c r="F30" s="2">
        <f>E30-[1]ETB!K23</f>
        <v>0</v>
      </c>
      <c r="G30" s="4"/>
      <c r="H30" s="4"/>
    </row>
    <row r="31" spans="1:8" x14ac:dyDescent="0.2">
      <c r="A31" t="str">
        <f>[1]ETB!A24</f>
        <v>Pension regulator fees</v>
      </c>
      <c r="B31" s="6">
        <f>[1]ETB!K53</f>
        <v>0</v>
      </c>
      <c r="C31" s="6">
        <f>[1]ETB!K79</f>
        <v>91</v>
      </c>
      <c r="D31" s="2"/>
      <c r="E31" s="6">
        <f>SUM(B31:C31)</f>
        <v>91</v>
      </c>
      <c r="F31" s="2">
        <f>E31-[1]ETB!K24</f>
        <v>0</v>
      </c>
      <c r="G31" s="4"/>
      <c r="H31" s="4"/>
    </row>
    <row r="32" spans="1:8" x14ac:dyDescent="0.2">
      <c r="A32" t="str">
        <f>[1]ETB!A25</f>
        <v>HMRC Late filing fee</v>
      </c>
      <c r="B32" s="6">
        <f>[1]ETB!K54</f>
        <v>0</v>
      </c>
      <c r="C32" s="6">
        <f>[1]ETB!K80</f>
        <v>500</v>
      </c>
      <c r="D32" s="2"/>
      <c r="E32" s="6">
        <f>SUM(B32:C32)</f>
        <v>500</v>
      </c>
      <c r="F32" s="2">
        <f>E32-[1]ETB!K25</f>
        <v>0</v>
      </c>
      <c r="G32" s="4"/>
      <c r="H32" s="4"/>
    </row>
    <row r="33" spans="1:8" x14ac:dyDescent="0.2">
      <c r="B33" s="6"/>
      <c r="C33" s="6"/>
      <c r="D33" s="2"/>
      <c r="E33" s="6"/>
      <c r="F33" s="2"/>
      <c r="G33" s="4"/>
      <c r="H33" s="4"/>
    </row>
    <row r="34" spans="1:8" x14ac:dyDescent="0.2">
      <c r="A34" s="1" t="str">
        <f>[1]ETB!A26</f>
        <v>Change in market value of property</v>
      </c>
      <c r="B34" s="6">
        <f>[1]ETB!K55</f>
        <v>0</v>
      </c>
      <c r="C34" s="6">
        <f>[1]ETB!K81</f>
        <v>-23230</v>
      </c>
      <c r="D34" s="2"/>
      <c r="E34" s="6">
        <f>SUM(B34:C34)</f>
        <v>-23230</v>
      </c>
      <c r="F34" s="2">
        <f>E34-[1]ETB!K26</f>
        <v>0</v>
      </c>
      <c r="G34" s="3"/>
      <c r="H34" s="4"/>
    </row>
    <row r="35" spans="1:8" x14ac:dyDescent="0.2">
      <c r="E35" s="6">
        <f>SUM(B35:C35)</f>
        <v>0</v>
      </c>
      <c r="F35" s="2">
        <f>E35-[1]ETB!K27</f>
        <v>0</v>
      </c>
      <c r="G35" s="4"/>
      <c r="H35" s="4"/>
    </row>
    <row r="36" spans="1:8" x14ac:dyDescent="0.2">
      <c r="A36" t="s">
        <v>12</v>
      </c>
      <c r="B36" s="5">
        <f>SUM(B10:B35)</f>
        <v>1.028084284371289E-10</v>
      </c>
      <c r="C36" s="5">
        <f>SUM(C10:C35)</f>
        <v>1.4188117347657681E-10</v>
      </c>
      <c r="D36" s="5"/>
      <c r="E36" s="5">
        <f>SUM(E10:E35)</f>
        <v>1.2732925824820995E-10</v>
      </c>
      <c r="F36" s="5">
        <f>SUM(F10:F35)</f>
        <v>0</v>
      </c>
      <c r="G36" s="3"/>
      <c r="H36" s="4"/>
    </row>
    <row r="37" spans="1:8" x14ac:dyDescent="0.2">
      <c r="G37" s="4"/>
      <c r="H37" s="4"/>
    </row>
    <row r="38" spans="1:8" x14ac:dyDescent="0.2">
      <c r="A38" t="s">
        <v>13</v>
      </c>
      <c r="B38" s="2">
        <f>-SUM(B25:B35)</f>
        <v>11314.859999999999</v>
      </c>
      <c r="C38" s="2">
        <f t="shared" ref="C38:F38" si="1">-SUM(C25:C35)</f>
        <v>69239.583333333343</v>
      </c>
      <c r="D38" s="2"/>
      <c r="E38" s="2">
        <f t="shared" si="1"/>
        <v>80554.443333333358</v>
      </c>
      <c r="F38" s="2">
        <f t="shared" si="1"/>
        <v>0</v>
      </c>
      <c r="G38" s="3"/>
      <c r="H38" s="4"/>
    </row>
    <row r="39" spans="1:8" x14ac:dyDescent="0.2">
      <c r="G39" s="4"/>
      <c r="H39" s="4"/>
    </row>
  </sheetData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&amp;L&amp;Z&amp;F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Split accounts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Jayne Tressler</dc:creator>
  <cp:lastModifiedBy>Stacy Lunnon</cp:lastModifiedBy>
  <cp:lastPrinted>2015-01-30T09:04:41Z</cp:lastPrinted>
  <dcterms:created xsi:type="dcterms:W3CDTF">2015-01-29T17:00:15Z</dcterms:created>
  <dcterms:modified xsi:type="dcterms:W3CDTF">2015-01-30T09:08:43Z</dcterms:modified>
</cp:coreProperties>
</file>