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ny\Desktop\Work to be done 26032019\"/>
    </mc:Choice>
  </mc:AlternateContent>
  <xr:revisionPtr revIDLastSave="0" documentId="13_ncr:1_{9CAFF248-8790-4711-BE4C-A06B2E0CF86A}" xr6:coauthVersionLast="43" xr6:coauthVersionMax="43" xr10:uidLastSave="{00000000-0000-0000-0000-000000000000}"/>
  <bookViews>
    <workbookView xWindow="20370" yWindow="-120" windowWidth="29040" windowHeight="15990" xr2:uid="{170551D4-8EC5-40F6-B27F-AA440CD9B4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G14" i="1"/>
  <c r="E14" i="1"/>
  <c r="H14" i="1"/>
  <c r="J14" i="1" s="1"/>
  <c r="F14" i="1"/>
  <c r="D14" i="1"/>
  <c r="I13" i="1"/>
  <c r="G13" i="1"/>
  <c r="E13" i="1"/>
  <c r="F13" i="1"/>
  <c r="H13" i="1"/>
  <c r="J13" i="1"/>
  <c r="D13" i="1"/>
  <c r="C13" i="1"/>
  <c r="H8" i="1"/>
  <c r="F8" i="1"/>
  <c r="D8" i="1"/>
  <c r="H7" i="1"/>
  <c r="F7" i="1"/>
  <c r="D7" i="1"/>
  <c r="C7" i="1"/>
  <c r="H6" i="1"/>
  <c r="F6" i="1"/>
  <c r="D6" i="1"/>
  <c r="H5" i="1"/>
  <c r="F5" i="1"/>
  <c r="D5" i="1"/>
  <c r="C5" i="1"/>
  <c r="J5" i="1"/>
  <c r="J3" i="1"/>
  <c r="J4" i="1"/>
  <c r="J2" i="1"/>
  <c r="H4" i="1"/>
  <c r="I4" i="1" s="1"/>
  <c r="F4" i="1"/>
  <c r="D4" i="1"/>
  <c r="I3" i="1"/>
  <c r="G3" i="1"/>
  <c r="G4" i="1"/>
  <c r="E3" i="1"/>
  <c r="E4" i="1"/>
  <c r="H3" i="1"/>
  <c r="F3" i="1"/>
  <c r="D3" i="1"/>
  <c r="I2" i="1"/>
  <c r="G2" i="1"/>
  <c r="E2" i="1"/>
  <c r="H2" i="1"/>
  <c r="F2" i="1"/>
  <c r="D2" i="1"/>
  <c r="I5" i="1" l="1"/>
  <c r="G5" i="1"/>
  <c r="E5" i="1"/>
  <c r="E6" i="1" l="1"/>
  <c r="I7" i="1"/>
  <c r="I8" i="1" s="1"/>
  <c r="H9" i="1" s="1"/>
  <c r="I9" i="1" s="1"/>
  <c r="H10" i="1" s="1"/>
  <c r="I10" i="1" s="1"/>
  <c r="H11" i="1" s="1"/>
  <c r="I11" i="1" s="1"/>
  <c r="H12" i="1" s="1"/>
  <c r="I12" i="1" s="1"/>
  <c r="I6" i="1"/>
  <c r="G6" i="1"/>
  <c r="G7" i="1"/>
  <c r="G8" i="1" s="1"/>
  <c r="F9" i="1" s="1"/>
  <c r="G9" i="1" s="1"/>
  <c r="F10" i="1" s="1"/>
  <c r="G10" i="1" s="1"/>
  <c r="F11" i="1" s="1"/>
  <c r="G11" i="1" s="1"/>
  <c r="F12" i="1" s="1"/>
  <c r="G12" i="1" s="1"/>
  <c r="J6" i="1"/>
  <c r="E7" i="1" l="1"/>
  <c r="J7" i="1"/>
  <c r="E8" i="1" l="1"/>
  <c r="D9" i="1" s="1"/>
  <c r="J8" i="1"/>
  <c r="E9" i="1" l="1"/>
  <c r="D10" i="1" s="1"/>
  <c r="J9" i="1"/>
  <c r="J10" i="1" l="1"/>
  <c r="E10" i="1"/>
  <c r="D11" i="1" s="1"/>
  <c r="J11" i="1" l="1"/>
  <c r="E11" i="1"/>
  <c r="D12" i="1" s="1"/>
  <c r="E12" i="1" l="1"/>
  <c r="J12" i="1"/>
</calcChain>
</file>

<file path=xl/sharedStrings.xml><?xml version="1.0" encoding="utf-8"?>
<sst xmlns="http://schemas.openxmlformats.org/spreadsheetml/2006/main" count="36" uniqueCount="24">
  <si>
    <t>Date</t>
  </si>
  <si>
    <t>Doug</t>
  </si>
  <si>
    <t>Dan</t>
  </si>
  <si>
    <t>2008/09</t>
  </si>
  <si>
    <t>Notes</t>
  </si>
  <si>
    <t>Scheme Value</t>
  </si>
  <si>
    <t>Initial split (50%/45%/5%)</t>
  </si>
  <si>
    <t>2009/10</t>
  </si>
  <si>
    <t>Glenda (crystallised)</t>
  </si>
  <si>
    <t>Split</t>
  </si>
  <si>
    <t>2010/11</t>
  </si>
  <si>
    <t>2011/12</t>
  </si>
  <si>
    <t>y/e</t>
  </si>
  <si>
    <t>2012/13</t>
  </si>
  <si>
    <t>2013/14</t>
  </si>
  <si>
    <t>2014/15</t>
  </si>
  <si>
    <t>2015/16</t>
  </si>
  <si>
    <t>2016/17</t>
  </si>
  <si>
    <t>2017/18</t>
  </si>
  <si>
    <t>y/e before contribution</t>
  </si>
  <si>
    <t>Glenda drawdown - £29,375</t>
  </si>
  <si>
    <t>checksum</t>
  </si>
  <si>
    <t>Dan contribution - £30k</t>
  </si>
  <si>
    <t>Dan contribution - £20k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</si>
</sst>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9" formatCode="0.00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16CF4-DDF8-4B0F-978C-A68B53CE4DA1}">
  <dimension ref="A1:K14"/>
  <sheetViews>
    <sheetView tabSelected="1" workbookViewId="0">
      <selection activeCell="B8" sqref="B8"/>
    </sheetView>
  </sheetViews>
  <sheetFormatPr defaultRowHeight="15" x14ac:dyDescent="0.25"/>
  <cols>
    <col min="1" max="1" width="18.140625" customWidth="1"/>
    <col min="2" max="2" width="36" customWidth="1"/>
    <col min="3" max="3" width="18.140625" style="1" customWidth="1"/>
    <col min="4" max="4" width="18" style="1" customWidth="1"/>
    <col min="5" max="5" width="18" style="2" customWidth="1"/>
    <col min="6" max="6" width="19" style="1" customWidth="1"/>
    <col min="7" max="7" width="18.28515625" style="2" customWidth="1"/>
    <col min="8" max="8" width="18.42578125" style="1" customWidth="1"/>
    <col min="9" max="9" width="18.42578125" style="2" customWidth="1"/>
    <col min="10" max="10" width="16.7109375" style="1" customWidth="1"/>
  </cols>
  <sheetData>
    <row r="1" spans="1:11" x14ac:dyDescent="0.25">
      <c r="A1" t="s">
        <v>0</v>
      </c>
      <c r="B1" t="s">
        <v>4</v>
      </c>
      <c r="C1" s="1" t="s">
        <v>5</v>
      </c>
      <c r="D1" s="1" t="s">
        <v>1</v>
      </c>
      <c r="E1" s="2" t="s">
        <v>9</v>
      </c>
      <c r="F1" s="1" t="s">
        <v>8</v>
      </c>
      <c r="G1" s="2" t="s">
        <v>9</v>
      </c>
      <c r="H1" s="1" t="s">
        <v>2</v>
      </c>
      <c r="I1" s="2" t="s">
        <v>9</v>
      </c>
      <c r="J1" s="1" t="s">
        <v>21</v>
      </c>
    </row>
    <row r="2" spans="1:11" x14ac:dyDescent="0.25">
      <c r="A2" t="s">
        <v>3</v>
      </c>
      <c r="B2" t="s">
        <v>6</v>
      </c>
      <c r="C2" s="1">
        <v>945821</v>
      </c>
      <c r="D2" s="1">
        <f>C2*0.5</f>
        <v>472910.5</v>
      </c>
      <c r="E2" s="2">
        <f>D2/C2</f>
        <v>0.5</v>
      </c>
      <c r="F2" s="1">
        <f>C2*0.45</f>
        <v>425619.45</v>
      </c>
      <c r="G2" s="2">
        <f>F2/C2</f>
        <v>0.45</v>
      </c>
      <c r="H2" s="1">
        <f>C2*0.05</f>
        <v>47291.05</v>
      </c>
      <c r="I2" s="2">
        <f>H2/C2</f>
        <v>0.05</v>
      </c>
      <c r="J2" s="1">
        <f>D2+F2+H2</f>
        <v>945821</v>
      </c>
    </row>
    <row r="3" spans="1:11" x14ac:dyDescent="0.25">
      <c r="A3" t="s">
        <v>7</v>
      </c>
      <c r="B3" t="s">
        <v>12</v>
      </c>
      <c r="C3" s="1">
        <v>997337</v>
      </c>
      <c r="D3" s="1">
        <f>C3*E2</f>
        <v>498668.5</v>
      </c>
      <c r="E3" s="2">
        <f t="shared" ref="E3:E25" si="0">D3/C3</f>
        <v>0.5</v>
      </c>
      <c r="F3" s="1">
        <f>C3*G2</f>
        <v>448801.65</v>
      </c>
      <c r="G3" s="2">
        <f t="shared" ref="G3:G25" si="1">F3/C3</f>
        <v>0.45</v>
      </c>
      <c r="H3" s="1">
        <f>C3*I2</f>
        <v>49866.850000000006</v>
      </c>
      <c r="I3" s="2">
        <f t="shared" ref="I3:I25" si="2">H3/C3</f>
        <v>0.05</v>
      </c>
      <c r="J3" s="1">
        <f t="shared" ref="J3:J25" si="3">D3+F3+H3</f>
        <v>997337</v>
      </c>
    </row>
    <row r="4" spans="1:11" x14ac:dyDescent="0.25">
      <c r="A4" t="s">
        <v>10</v>
      </c>
      <c r="B4" t="s">
        <v>12</v>
      </c>
      <c r="C4" s="1">
        <v>1055519</v>
      </c>
      <c r="D4" s="1">
        <f>C4*E3</f>
        <v>527759.5</v>
      </c>
      <c r="E4" s="2">
        <f t="shared" si="0"/>
        <v>0.5</v>
      </c>
      <c r="F4" s="1">
        <f>C4*G3</f>
        <v>474983.55</v>
      </c>
      <c r="G4" s="2">
        <f t="shared" si="1"/>
        <v>0.45</v>
      </c>
      <c r="H4" s="1">
        <f>C4*I3</f>
        <v>52775.950000000004</v>
      </c>
      <c r="I4" s="2">
        <f t="shared" si="2"/>
        <v>0.05</v>
      </c>
      <c r="J4" s="1">
        <f t="shared" si="3"/>
        <v>1055519</v>
      </c>
    </row>
    <row r="5" spans="1:11" x14ac:dyDescent="0.25">
      <c r="A5" t="s">
        <v>11</v>
      </c>
      <c r="B5" t="s">
        <v>19</v>
      </c>
      <c r="C5" s="1">
        <f>1137644-30000</f>
        <v>1107644</v>
      </c>
      <c r="D5" s="1">
        <f>C5*E4</f>
        <v>553822</v>
      </c>
      <c r="E5" s="2">
        <f t="shared" si="0"/>
        <v>0.5</v>
      </c>
      <c r="F5" s="1">
        <f>C5*G4</f>
        <v>498439.8</v>
      </c>
      <c r="G5" s="2">
        <f t="shared" si="1"/>
        <v>0.45</v>
      </c>
      <c r="H5" s="1">
        <f>C5*I4</f>
        <v>55382.200000000004</v>
      </c>
      <c r="I5" s="2">
        <f t="shared" si="2"/>
        <v>0.05</v>
      </c>
      <c r="J5" s="1">
        <f t="shared" si="3"/>
        <v>1107644</v>
      </c>
    </row>
    <row r="6" spans="1:11" x14ac:dyDescent="0.25">
      <c r="A6" t="s">
        <v>11</v>
      </c>
      <c r="B6" t="s">
        <v>22</v>
      </c>
      <c r="C6" s="1">
        <v>1137644</v>
      </c>
      <c r="D6" s="1">
        <f>D5</f>
        <v>553822</v>
      </c>
      <c r="E6" s="2">
        <f t="shared" si="0"/>
        <v>0.48681485596548657</v>
      </c>
      <c r="F6" s="1">
        <f>F5</f>
        <v>498439.8</v>
      </c>
      <c r="G6" s="2">
        <f t="shared" si="1"/>
        <v>0.4381333703689379</v>
      </c>
      <c r="H6" s="1">
        <f>H5+30000</f>
        <v>85382.200000000012</v>
      </c>
      <c r="I6" s="2">
        <f t="shared" si="2"/>
        <v>7.5051773665575527E-2</v>
      </c>
      <c r="J6" s="1">
        <f t="shared" si="3"/>
        <v>1137644</v>
      </c>
    </row>
    <row r="7" spans="1:11" x14ac:dyDescent="0.25">
      <c r="A7" t="s">
        <v>13</v>
      </c>
      <c r="B7" t="s">
        <v>19</v>
      </c>
      <c r="C7" s="1">
        <f>1213392-20000</f>
        <v>1193392</v>
      </c>
      <c r="D7" s="1">
        <f>C7*E6</f>
        <v>580960.95459036389</v>
      </c>
      <c r="E7" s="2">
        <f t="shared" si="0"/>
        <v>0.48681485596548651</v>
      </c>
      <c r="F7" s="1">
        <f>C7*G6</f>
        <v>522864.85913132754</v>
      </c>
      <c r="G7" s="2">
        <f t="shared" si="1"/>
        <v>0.4381333703689379</v>
      </c>
      <c r="H7" s="1">
        <f>C7*I6</f>
        <v>89566.186278308509</v>
      </c>
      <c r="I7" s="2">
        <f t="shared" si="2"/>
        <v>7.5051773665575527E-2</v>
      </c>
      <c r="J7" s="1">
        <f t="shared" si="3"/>
        <v>1193392</v>
      </c>
    </row>
    <row r="8" spans="1:11" x14ac:dyDescent="0.25">
      <c r="A8" t="s">
        <v>13</v>
      </c>
      <c r="B8" t="s">
        <v>23</v>
      </c>
      <c r="C8" s="1">
        <v>1213392</v>
      </c>
      <c r="D8" s="1">
        <f>D7</f>
        <v>580960.95459036389</v>
      </c>
      <c r="E8" s="2">
        <f t="shared" si="0"/>
        <v>0.47879082323796751</v>
      </c>
      <c r="F8" s="1">
        <f>F7</f>
        <v>522864.85913132754</v>
      </c>
      <c r="G8" s="2">
        <f t="shared" si="1"/>
        <v>0.43091174091417078</v>
      </c>
      <c r="H8" s="1">
        <f>H7+20000</f>
        <v>109566.18627830851</v>
      </c>
      <c r="I8" s="2">
        <f t="shared" si="2"/>
        <v>9.0297435847861623E-2</v>
      </c>
      <c r="J8" s="1">
        <f t="shared" si="3"/>
        <v>1213392</v>
      </c>
    </row>
    <row r="9" spans="1:11" x14ac:dyDescent="0.25">
      <c r="A9" t="s">
        <v>14</v>
      </c>
      <c r="B9" t="s">
        <v>12</v>
      </c>
      <c r="C9" s="1">
        <v>1276792</v>
      </c>
      <c r="D9" s="1">
        <f t="shared" ref="D9:D13" si="4">C9*E8</f>
        <v>611316.29278365104</v>
      </c>
      <c r="E9" s="2">
        <f t="shared" si="0"/>
        <v>0.47879082323796751</v>
      </c>
      <c r="F9" s="1">
        <f t="shared" ref="F9:F13" si="5">C9*G8</f>
        <v>550184.66350528598</v>
      </c>
      <c r="G9" s="2">
        <f t="shared" si="1"/>
        <v>0.43091174091417084</v>
      </c>
      <c r="H9" s="1">
        <f t="shared" ref="H9:H13" si="6">C9*I8</f>
        <v>115291.04371106294</v>
      </c>
      <c r="I9" s="2">
        <f t="shared" si="2"/>
        <v>9.0297435847861623E-2</v>
      </c>
      <c r="J9" s="1">
        <f t="shared" si="3"/>
        <v>1276792</v>
      </c>
    </row>
    <row r="10" spans="1:11" x14ac:dyDescent="0.25">
      <c r="A10" t="s">
        <v>15</v>
      </c>
      <c r="B10" t="s">
        <v>12</v>
      </c>
      <c r="C10" s="1">
        <v>1340983</v>
      </c>
      <c r="D10" s="1">
        <f t="shared" si="4"/>
        <v>642050.35451811936</v>
      </c>
      <c r="E10" s="2">
        <f t="shared" si="0"/>
        <v>0.47879082323796751</v>
      </c>
      <c r="F10" s="1">
        <f t="shared" si="5"/>
        <v>577845.31906630751</v>
      </c>
      <c r="G10" s="2">
        <f t="shared" si="1"/>
        <v>0.43091174091417078</v>
      </c>
      <c r="H10" s="1">
        <f t="shared" si="6"/>
        <v>121087.32641557303</v>
      </c>
      <c r="I10" s="2">
        <f t="shared" si="2"/>
        <v>9.0297435847861623E-2</v>
      </c>
      <c r="J10" s="1">
        <f t="shared" si="3"/>
        <v>1340982.9999999998</v>
      </c>
    </row>
    <row r="11" spans="1:11" x14ac:dyDescent="0.25">
      <c r="A11" t="s">
        <v>16</v>
      </c>
      <c r="B11" t="s">
        <v>12</v>
      </c>
      <c r="C11" s="1">
        <v>1416770</v>
      </c>
      <c r="D11" s="1">
        <f t="shared" si="4"/>
        <v>678336.4746388552</v>
      </c>
      <c r="E11" s="2">
        <f t="shared" si="0"/>
        <v>0.47879082323796751</v>
      </c>
      <c r="F11" s="1">
        <f t="shared" si="5"/>
        <v>610502.82717496972</v>
      </c>
      <c r="G11" s="2">
        <f t="shared" si="1"/>
        <v>0.43091174091417078</v>
      </c>
      <c r="H11" s="1">
        <f t="shared" si="6"/>
        <v>127930.69818617491</v>
      </c>
      <c r="I11" s="2">
        <f t="shared" si="2"/>
        <v>9.0297435847861623E-2</v>
      </c>
      <c r="J11" s="1">
        <f t="shared" si="3"/>
        <v>1416770</v>
      </c>
    </row>
    <row r="12" spans="1:11" x14ac:dyDescent="0.25">
      <c r="A12" t="s">
        <v>17</v>
      </c>
      <c r="B12" t="s">
        <v>12</v>
      </c>
      <c r="C12" s="1">
        <v>1485858</v>
      </c>
      <c r="D12" s="1">
        <f t="shared" si="4"/>
        <v>711415.17503471998</v>
      </c>
      <c r="E12" s="2">
        <f t="shared" si="0"/>
        <v>0.47879082323796757</v>
      </c>
      <c r="F12" s="1">
        <f t="shared" si="5"/>
        <v>640273.65753124794</v>
      </c>
      <c r="G12" s="2">
        <f t="shared" si="1"/>
        <v>0.43091174091417078</v>
      </c>
      <c r="H12" s="1">
        <f t="shared" si="6"/>
        <v>134169.16743403199</v>
      </c>
      <c r="I12" s="2">
        <f t="shared" si="2"/>
        <v>9.0297435847861637E-2</v>
      </c>
      <c r="J12" s="1">
        <f t="shared" si="3"/>
        <v>1485858</v>
      </c>
    </row>
    <row r="13" spans="1:11" x14ac:dyDescent="0.25">
      <c r="A13" t="s">
        <v>18</v>
      </c>
      <c r="B13" t="s">
        <v>20</v>
      </c>
      <c r="C13" s="1">
        <f>C12-29375</f>
        <v>1456483</v>
      </c>
      <c r="D13" s="1">
        <f>D12</f>
        <v>711415.17503471998</v>
      </c>
      <c r="E13" s="2">
        <f t="shared" si="0"/>
        <v>0.48844729051744512</v>
      </c>
      <c r="F13" s="1">
        <f>F12-29375</f>
        <v>610898.65753124794</v>
      </c>
      <c r="G13" s="2">
        <f t="shared" si="1"/>
        <v>0.419434114597457</v>
      </c>
      <c r="H13" s="1">
        <f>H12</f>
        <v>134169.16743403199</v>
      </c>
      <c r="I13" s="2">
        <f t="shared" si="2"/>
        <v>9.2118594885097854E-2</v>
      </c>
      <c r="J13" s="1">
        <f t="shared" si="3"/>
        <v>1456483</v>
      </c>
    </row>
    <row r="14" spans="1:11" x14ac:dyDescent="0.25">
      <c r="A14" t="s">
        <v>18</v>
      </c>
      <c r="B14" t="s">
        <v>12</v>
      </c>
      <c r="C14" s="1">
        <v>2055243</v>
      </c>
      <c r="D14" s="1">
        <f>C14*E13</f>
        <v>1003877.8747049455</v>
      </c>
      <c r="E14" s="2">
        <f t="shared" si="0"/>
        <v>0.48844729051744512</v>
      </c>
      <c r="F14" s="1">
        <f>C14*G13</f>
        <v>862039.02798762126</v>
      </c>
      <c r="G14" s="2">
        <f t="shared" si="1"/>
        <v>0.419434114597457</v>
      </c>
      <c r="H14" s="1">
        <f>C14*I13</f>
        <v>189326.09730743317</v>
      </c>
      <c r="I14" s="2">
        <f t="shared" si="2"/>
        <v>9.2118594885097854E-2</v>
      </c>
      <c r="J14" s="1">
        <f t="shared" si="3"/>
        <v>2055242.9999999998</v>
      </c>
      <c r="K14" s="2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</dc:creator>
  <cp:lastModifiedBy>Tony</cp:lastModifiedBy>
  <dcterms:created xsi:type="dcterms:W3CDTF">2019-04-15T10:44:39Z</dcterms:created>
  <dcterms:modified xsi:type="dcterms:W3CDTF">2019-04-15T11:19:04Z</dcterms:modified>
</cp:coreProperties>
</file>