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Clients Pension Practitioner\The\The Tierney Family Trust\Outbound\"/>
    </mc:Choice>
  </mc:AlternateContent>
  <bookViews>
    <workbookView xWindow="0" yWindow="0" windowWidth="19200" windowHeight="695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15" i="1" l="1"/>
  <c r="I7" i="1" l="1"/>
  <c r="M7" i="1"/>
  <c r="C7" i="1" l="1"/>
  <c r="C4" i="2"/>
  <c r="G4" i="2" s="1"/>
  <c r="M14" i="1"/>
  <c r="M15" i="1"/>
  <c r="B5" i="2" l="1"/>
  <c r="C5" i="2" s="1"/>
  <c r="G5" i="2" s="1"/>
  <c r="H5" i="2" s="1"/>
  <c r="M21" i="1"/>
  <c r="D21" i="1" s="1"/>
  <c r="M6" i="1"/>
  <c r="M10" i="1"/>
  <c r="C10" i="1" s="1"/>
  <c r="M11" i="1"/>
  <c r="C11" i="1" s="1"/>
  <c r="M12" i="1"/>
  <c r="C12" i="1" s="1"/>
  <c r="M13" i="1"/>
  <c r="C13" i="1" s="1"/>
  <c r="C14" i="1"/>
  <c r="C15" i="1"/>
  <c r="J7" i="1" l="1"/>
  <c r="K7" i="1" s="1"/>
  <c r="G7" i="2"/>
  <c r="H4" i="2"/>
  <c r="H7" i="2" s="1"/>
  <c r="C6" i="1"/>
  <c r="D7" i="1" s="1"/>
  <c r="B17" i="1" l="1"/>
  <c r="I12" i="1"/>
  <c r="I13" i="1"/>
  <c r="I14" i="1"/>
  <c r="I11" i="1"/>
  <c r="I8" i="1" l="1"/>
  <c r="I9" i="1"/>
  <c r="I10" i="1"/>
  <c r="I6" i="1"/>
  <c r="M8" i="1"/>
  <c r="M9" i="1"/>
  <c r="K6" i="1" l="1"/>
  <c r="N6" i="1"/>
  <c r="L6" i="1" s="1"/>
  <c r="C9" i="1"/>
  <c r="C8" i="1"/>
  <c r="D8" i="1" s="1"/>
  <c r="J8" i="1"/>
  <c r="J9" i="1" s="1"/>
  <c r="M18" i="1"/>
  <c r="K8" i="1" l="1"/>
  <c r="J10" i="1"/>
  <c r="K9" i="1"/>
  <c r="C18" i="1"/>
  <c r="D9" i="1"/>
  <c r="D10" i="1" s="1"/>
  <c r="D11" i="1" s="1"/>
  <c r="D12" i="1" s="1"/>
  <c r="D13" i="1" s="1"/>
  <c r="D14" i="1" s="1"/>
  <c r="D15" i="1" s="1"/>
  <c r="J11" i="1" l="1"/>
  <c r="K10" i="1"/>
  <c r="J12" i="1" l="1"/>
  <c r="K11" i="1"/>
  <c r="J13" i="1" l="1"/>
  <c r="K12" i="1"/>
  <c r="J14" i="1" l="1"/>
  <c r="K13" i="1"/>
  <c r="J15" i="1" l="1"/>
  <c r="K15" i="1" s="1"/>
  <c r="K21" i="1" s="1"/>
  <c r="K14" i="1"/>
</calcChain>
</file>

<file path=xl/sharedStrings.xml><?xml version="1.0" encoding="utf-8"?>
<sst xmlns="http://schemas.openxmlformats.org/spreadsheetml/2006/main" count="26" uniqueCount="26">
  <si>
    <t>MOVEMENT OF FUNDS - TIERNEY FAMILY TRUST</t>
  </si>
  <si>
    <t>Skandia</t>
  </si>
  <si>
    <t>Lump Sum</t>
  </si>
  <si>
    <t>Crystallised Fund</t>
  </si>
  <si>
    <t>Cumulative</t>
  </si>
  <si>
    <t>Total Fund</t>
  </si>
  <si>
    <t>Uncrystallised Fund</t>
  </si>
  <si>
    <t>Loan Account</t>
  </si>
  <si>
    <t>LOAN ACCOUNT TO 1/10/11</t>
  </si>
  <si>
    <t>DATE</t>
  </si>
  <si>
    <t>REPAYMENT DATE</t>
  </si>
  <si>
    <t>TERM</t>
  </si>
  <si>
    <t>CAPITAL</t>
  </si>
  <si>
    <t>INTEREST DUE</t>
  </si>
  <si>
    <t>TOTAL AMOUNT</t>
  </si>
  <si>
    <t>Fund Split</t>
  </si>
  <si>
    <t>See email 24/3/11</t>
  </si>
  <si>
    <t>Lifetime allowance</t>
  </si>
  <si>
    <t>John Tierney</t>
  </si>
  <si>
    <t>Susan Tierney</t>
  </si>
  <si>
    <t>Cash at bank</t>
  </si>
  <si>
    <t>Lifetime Allowance Used</t>
  </si>
  <si>
    <t>Crystallised as a %</t>
  </si>
  <si>
    <t>Uncrystallised as a %</t>
  </si>
  <si>
    <t>Crystallised Fund Cumulative</t>
  </si>
  <si>
    <t>Fund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</si>
</sst>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£&quot;#,##0"/>
    <numFmt numFmtId="165" formatCode="&quot;£&quot;#,##0.00"/>
    <numFmt numFmtId="166" formatCode="0.000%"/>
    <numFmt numFmtId="167" formatCode="&quot;£&quot;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/>
    <xf numFmtId="166" fontId="0" fillId="0" borderId="0" xfId="0" applyNumberFormat="1" applyAlignment="1">
      <alignment horizontal="left"/>
    </xf>
    <xf numFmtId="166" fontId="1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2" fontId="0" fillId="0" borderId="0" xfId="0" applyNumberFormat="1"/>
    <xf numFmtId="165" fontId="3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1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110" zoomScaleNormal="110" workbookViewId="0">
      <selection activeCell="A15" sqref="A15"/>
    </sheetView>
  </sheetViews>
  <sheetFormatPr defaultColWidth="19.81640625" defaultRowHeight="14.5" x14ac:dyDescent="0.35"/>
  <cols>
    <col min="1" max="1" width="19.81640625" style="3"/>
    <col min="2" max="2" width="19.81640625" style="6"/>
    <col min="3" max="3" width="19.81640625" style="21"/>
    <col min="4" max="4" width="27.1796875" style="21" customWidth="1"/>
    <col min="5" max="5" width="20.453125" style="21" customWidth="1"/>
    <col min="6" max="8" width="19.81640625" style="4" customWidth="1"/>
    <col min="9" max="9" width="19.81640625" style="4"/>
    <col min="10" max="10" width="29.6328125" style="4" customWidth="1"/>
    <col min="11" max="12" width="19.81640625" style="4"/>
    <col min="13" max="13" width="19.81640625" style="6"/>
    <col min="14" max="14" width="19.81640625" style="37"/>
    <col min="15" max="16384" width="19.81640625" style="4"/>
  </cols>
  <sheetData>
    <row r="1" spans="1:15" x14ac:dyDescent="0.35">
      <c r="A1" s="3" t="s">
        <v>0</v>
      </c>
    </row>
    <row r="3" spans="1:15" s="1" customFormat="1" x14ac:dyDescent="0.35">
      <c r="A3" s="7"/>
      <c r="B3" s="8" t="s">
        <v>18</v>
      </c>
      <c r="C3" s="22"/>
      <c r="D3" s="22"/>
      <c r="E3" s="22"/>
      <c r="M3" s="8"/>
      <c r="N3" s="38"/>
    </row>
    <row r="4" spans="1:15" s="1" customFormat="1" x14ac:dyDescent="0.35">
      <c r="A4" s="7"/>
      <c r="B4" s="8" t="s">
        <v>2</v>
      </c>
      <c r="C4" s="22" t="s">
        <v>17</v>
      </c>
      <c r="D4" s="22" t="s">
        <v>21</v>
      </c>
      <c r="E4" s="22"/>
      <c r="F4" s="1" t="s">
        <v>20</v>
      </c>
      <c r="G4" s="1" t="s">
        <v>7</v>
      </c>
      <c r="H4" s="1" t="s">
        <v>1</v>
      </c>
      <c r="I4" s="1" t="s">
        <v>5</v>
      </c>
      <c r="J4" s="8" t="s">
        <v>24</v>
      </c>
      <c r="K4" s="1" t="s">
        <v>6</v>
      </c>
      <c r="L4" s="1" t="s">
        <v>23</v>
      </c>
      <c r="M4" s="8" t="s">
        <v>3</v>
      </c>
      <c r="N4" s="38" t="s">
        <v>22</v>
      </c>
      <c r="O4" s="1" t="s">
        <v>25</v>
      </c>
    </row>
    <row r="5" spans="1:15" x14ac:dyDescent="0.35">
      <c r="B5" s="5"/>
      <c r="F5" s="6"/>
      <c r="G5" s="6"/>
      <c r="H5" s="6"/>
      <c r="I5" s="6"/>
      <c r="J5" s="6"/>
      <c r="M5" s="5"/>
    </row>
    <row r="6" spans="1:15" x14ac:dyDescent="0.35">
      <c r="A6" s="3">
        <v>40350</v>
      </c>
      <c r="B6" s="5">
        <v>20000</v>
      </c>
      <c r="C6" s="21">
        <f t="shared" ref="C6:C15" si="0">M6/1800000</f>
        <v>4.4444444444444446E-2</v>
      </c>
      <c r="F6" s="6">
        <v>59479</v>
      </c>
      <c r="G6" s="6">
        <v>110294</v>
      </c>
      <c r="H6" s="6">
        <v>1172800</v>
      </c>
      <c r="I6" s="6">
        <f t="shared" ref="I6:I15" si="1">SUM(F6:H6)</f>
        <v>1342573</v>
      </c>
      <c r="J6" s="5"/>
      <c r="K6" s="6">
        <f>I6-M6</f>
        <v>1262573</v>
      </c>
      <c r="L6" s="37">
        <f>1-N6</f>
        <v>0.94041292354307737</v>
      </c>
      <c r="M6" s="5">
        <f t="shared" ref="M6:M15" si="2">B6*4</f>
        <v>80000</v>
      </c>
      <c r="N6" s="37">
        <f>M6/I6</f>
        <v>5.9587076456922641E-2</v>
      </c>
    </row>
    <row r="7" spans="1:15" x14ac:dyDescent="0.35">
      <c r="A7" s="3">
        <v>40408</v>
      </c>
      <c r="B7" s="5">
        <v>15000</v>
      </c>
      <c r="C7" s="21">
        <f t="shared" si="0"/>
        <v>3.3333333333333333E-2</v>
      </c>
      <c r="D7" s="21">
        <f>C6+C7</f>
        <v>7.7777777777777779E-2</v>
      </c>
      <c r="F7" s="6">
        <v>39479</v>
      </c>
      <c r="G7" s="6">
        <v>110280</v>
      </c>
      <c r="H7" s="6">
        <v>1172800</v>
      </c>
      <c r="I7" s="6">
        <f t="shared" si="1"/>
        <v>1322559</v>
      </c>
      <c r="J7" s="5">
        <f>M6+M7</f>
        <v>140000</v>
      </c>
      <c r="K7" s="5">
        <f>I7-J7</f>
        <v>1182559</v>
      </c>
      <c r="M7" s="5">
        <f t="shared" si="2"/>
        <v>60000</v>
      </c>
    </row>
    <row r="8" spans="1:15" x14ac:dyDescent="0.35">
      <c r="A8" s="3">
        <v>40423</v>
      </c>
      <c r="B8" s="5">
        <v>10000</v>
      </c>
      <c r="C8" s="21">
        <f t="shared" si="0"/>
        <v>2.2222222222222223E-2</v>
      </c>
      <c r="D8" s="21">
        <f>D7+C8</f>
        <v>0.1</v>
      </c>
      <c r="E8" s="32"/>
      <c r="F8" s="6">
        <v>24497</v>
      </c>
      <c r="G8" s="6">
        <v>110616</v>
      </c>
      <c r="H8" s="6">
        <v>1172900</v>
      </c>
      <c r="I8" s="6">
        <f t="shared" si="1"/>
        <v>1308013</v>
      </c>
      <c r="J8" s="5">
        <f t="shared" ref="J8:J15" si="3">M8+J7</f>
        <v>180000</v>
      </c>
      <c r="K8" s="5">
        <f t="shared" ref="K8:K15" si="4">I8-J8</f>
        <v>1128013</v>
      </c>
      <c r="M8" s="5">
        <f t="shared" si="2"/>
        <v>40000</v>
      </c>
    </row>
    <row r="9" spans="1:15" x14ac:dyDescent="0.35">
      <c r="A9" s="3">
        <v>40448</v>
      </c>
      <c r="B9" s="5">
        <v>10000</v>
      </c>
      <c r="C9" s="21">
        <f t="shared" si="0"/>
        <v>2.2222222222222223E-2</v>
      </c>
      <c r="D9" s="21">
        <f t="shared" ref="D9:D15" si="5">D8+C9</f>
        <v>0.12222222222222223</v>
      </c>
      <c r="F9" s="6">
        <v>14458</v>
      </c>
      <c r="G9" s="6">
        <v>110727</v>
      </c>
      <c r="H9" s="6">
        <v>1172900</v>
      </c>
      <c r="I9" s="6">
        <f t="shared" si="1"/>
        <v>1298085</v>
      </c>
      <c r="J9" s="5">
        <f t="shared" si="3"/>
        <v>220000</v>
      </c>
      <c r="K9" s="5">
        <f t="shared" si="4"/>
        <v>1078085</v>
      </c>
      <c r="M9" s="5">
        <f t="shared" si="2"/>
        <v>40000</v>
      </c>
    </row>
    <row r="10" spans="1:15" x14ac:dyDescent="0.35">
      <c r="A10" s="3">
        <v>40479</v>
      </c>
      <c r="B10" s="5">
        <v>4400</v>
      </c>
      <c r="C10" s="21">
        <f t="shared" si="0"/>
        <v>9.7777777777777776E-3</v>
      </c>
      <c r="D10" s="21">
        <f t="shared" si="5"/>
        <v>0.13200000000000001</v>
      </c>
      <c r="F10" s="6">
        <v>4458</v>
      </c>
      <c r="G10" s="6">
        <v>110864</v>
      </c>
      <c r="H10" s="6">
        <v>1173180</v>
      </c>
      <c r="I10" s="6">
        <f t="shared" si="1"/>
        <v>1288502</v>
      </c>
      <c r="J10" s="5">
        <f t="shared" si="3"/>
        <v>237600</v>
      </c>
      <c r="K10" s="5">
        <f t="shared" si="4"/>
        <v>1050902</v>
      </c>
      <c r="M10" s="5">
        <f t="shared" si="2"/>
        <v>17600</v>
      </c>
    </row>
    <row r="11" spans="1:15" s="29" customFormat="1" x14ac:dyDescent="0.35">
      <c r="A11" s="26">
        <v>40632</v>
      </c>
      <c r="B11" s="30">
        <v>20000</v>
      </c>
      <c r="C11" s="28">
        <f t="shared" si="0"/>
        <v>4.4444444444444446E-2</v>
      </c>
      <c r="D11" s="21">
        <f t="shared" si="5"/>
        <v>0.17644444444444446</v>
      </c>
      <c r="E11" s="28"/>
      <c r="F11" s="27">
        <v>1736456</v>
      </c>
      <c r="G11" s="27">
        <v>111540</v>
      </c>
      <c r="H11" s="27"/>
      <c r="I11" s="27">
        <f t="shared" si="1"/>
        <v>1847996</v>
      </c>
      <c r="J11" s="5">
        <f t="shared" si="3"/>
        <v>317600</v>
      </c>
      <c r="K11" s="5">
        <f t="shared" si="4"/>
        <v>1530396</v>
      </c>
      <c r="M11" s="30">
        <f t="shared" si="2"/>
        <v>80000</v>
      </c>
      <c r="N11" s="39"/>
    </row>
    <row r="12" spans="1:15" x14ac:dyDescent="0.35">
      <c r="A12" s="3">
        <v>40640</v>
      </c>
      <c r="B12" s="5">
        <v>128794</v>
      </c>
      <c r="C12" s="21">
        <f t="shared" si="0"/>
        <v>0.2862088888888889</v>
      </c>
      <c r="D12" s="21">
        <f t="shared" si="5"/>
        <v>0.46265333333333336</v>
      </c>
      <c r="F12" s="6">
        <v>1715295</v>
      </c>
      <c r="G12" s="6">
        <v>111576</v>
      </c>
      <c r="H12" s="6"/>
      <c r="I12" s="6">
        <f t="shared" si="1"/>
        <v>1826871</v>
      </c>
      <c r="J12" s="5">
        <f t="shared" si="3"/>
        <v>832776</v>
      </c>
      <c r="K12" s="5">
        <f t="shared" si="4"/>
        <v>994095</v>
      </c>
      <c r="M12" s="5">
        <f t="shared" si="2"/>
        <v>515176</v>
      </c>
    </row>
    <row r="13" spans="1:15" x14ac:dyDescent="0.35">
      <c r="A13" s="18">
        <v>40640</v>
      </c>
      <c r="B13" s="5">
        <v>14997</v>
      </c>
      <c r="C13" s="21">
        <f t="shared" si="0"/>
        <v>3.3326666666666664E-2</v>
      </c>
      <c r="D13" s="21">
        <f t="shared" si="5"/>
        <v>0.49598000000000003</v>
      </c>
      <c r="F13" s="6">
        <v>1571481</v>
      </c>
      <c r="G13" s="6">
        <v>111576</v>
      </c>
      <c r="H13" s="6"/>
      <c r="I13" s="6">
        <f t="shared" si="1"/>
        <v>1683057</v>
      </c>
      <c r="J13" s="5">
        <f t="shared" si="3"/>
        <v>892764</v>
      </c>
      <c r="K13" s="5">
        <f t="shared" si="4"/>
        <v>790293</v>
      </c>
      <c r="M13" s="5">
        <f t="shared" si="2"/>
        <v>59988</v>
      </c>
    </row>
    <row r="14" spans="1:15" hidden="1" x14ac:dyDescent="0.35">
      <c r="A14" s="18">
        <v>40729</v>
      </c>
      <c r="B14" s="31">
        <v>54480</v>
      </c>
      <c r="C14" s="21">
        <f t="shared" si="0"/>
        <v>0.12106666666666667</v>
      </c>
      <c r="D14" s="21">
        <f t="shared" si="5"/>
        <v>0.61704666666666674</v>
      </c>
      <c r="F14" s="6">
        <v>1570861</v>
      </c>
      <c r="G14" s="6">
        <v>111969</v>
      </c>
      <c r="H14" s="6"/>
      <c r="I14" s="6">
        <f t="shared" si="1"/>
        <v>1682830</v>
      </c>
      <c r="J14" s="5">
        <f t="shared" si="3"/>
        <v>1110684</v>
      </c>
      <c r="K14" s="5">
        <f t="shared" si="4"/>
        <v>572146</v>
      </c>
      <c r="M14" s="5">
        <f t="shared" si="2"/>
        <v>217920</v>
      </c>
    </row>
    <row r="15" spans="1:15" x14ac:dyDescent="0.35">
      <c r="A15" s="18">
        <v>40756</v>
      </c>
      <c r="B15" s="31">
        <v>45000</v>
      </c>
      <c r="C15" s="21">
        <f t="shared" si="0"/>
        <v>0.1</v>
      </c>
      <c r="D15" s="21">
        <f t="shared" si="5"/>
        <v>0.71704666666666672</v>
      </c>
      <c r="F15" s="6">
        <v>1570861</v>
      </c>
      <c r="G15" s="6">
        <v>112088</v>
      </c>
      <c r="H15" s="6"/>
      <c r="I15" s="6">
        <f>SUM(F15:H15)</f>
        <v>1682949</v>
      </c>
      <c r="J15" s="5">
        <f t="shared" si="3"/>
        <v>1290684</v>
      </c>
      <c r="K15" s="5">
        <f t="shared" si="4"/>
        <v>392265</v>
      </c>
      <c r="M15" s="5">
        <f t="shared" si="2"/>
        <v>180000</v>
      </c>
    </row>
    <row r="16" spans="1:15" s="17" customFormat="1" x14ac:dyDescent="0.35">
      <c r="A16" s="20"/>
      <c r="B16" s="14"/>
      <c r="C16" s="23"/>
      <c r="D16" s="23"/>
      <c r="E16" s="23"/>
      <c r="F16" s="15"/>
      <c r="G16" s="14"/>
      <c r="H16" s="14"/>
      <c r="I16" s="14"/>
      <c r="J16" s="14"/>
      <c r="K16" s="16"/>
      <c r="M16" s="14"/>
      <c r="N16" s="40"/>
      <c r="O16" s="5"/>
    </row>
    <row r="17" spans="1:14" s="17" customFormat="1" x14ac:dyDescent="0.35">
      <c r="A17" s="20"/>
      <c r="B17" s="14">
        <f>SUM(B6:B16)</f>
        <v>322671</v>
      </c>
      <c r="C17" s="24"/>
      <c r="D17" s="24"/>
      <c r="E17" s="24"/>
      <c r="F17" s="15"/>
      <c r="G17" s="14"/>
      <c r="H17" s="14"/>
      <c r="I17" s="14"/>
      <c r="J17" s="14"/>
      <c r="K17" s="16"/>
      <c r="M17" s="14"/>
      <c r="N17" s="40"/>
    </row>
    <row r="18" spans="1:14" s="17" customFormat="1" x14ac:dyDescent="0.35">
      <c r="A18" s="20"/>
      <c r="B18" s="8" t="s">
        <v>4</v>
      </c>
      <c r="C18" s="23">
        <f>SUM(C6:C16)</f>
        <v>0.71704666666666672</v>
      </c>
      <c r="D18" s="23"/>
      <c r="E18" s="23"/>
      <c r="F18" s="15"/>
      <c r="G18" s="14"/>
      <c r="H18" s="14"/>
      <c r="I18" s="14"/>
      <c r="J18" s="14"/>
      <c r="K18" s="16"/>
      <c r="M18" s="6">
        <f>SUM(M6:M17)</f>
        <v>1290684</v>
      </c>
      <c r="N18" s="40"/>
    </row>
    <row r="19" spans="1:14" s="17" customFormat="1" x14ac:dyDescent="0.35">
      <c r="C19" s="23"/>
      <c r="D19" s="23"/>
      <c r="E19" s="23"/>
      <c r="F19" s="15"/>
      <c r="G19" s="14"/>
      <c r="H19" s="14"/>
      <c r="I19" s="14"/>
      <c r="J19" s="14"/>
      <c r="K19" s="16"/>
      <c r="N19" s="40"/>
    </row>
    <row r="20" spans="1:14" s="17" customFormat="1" x14ac:dyDescent="0.35">
      <c r="A20" s="16" t="s">
        <v>19</v>
      </c>
      <c r="C20" s="24"/>
      <c r="D20" s="24"/>
      <c r="E20" s="24"/>
      <c r="F20" s="15"/>
      <c r="G20" s="14"/>
      <c r="H20" s="14"/>
      <c r="I20" s="14"/>
      <c r="J20" s="14"/>
      <c r="K20" s="16"/>
      <c r="N20" s="40"/>
    </row>
    <row r="21" spans="1:14" s="17" customFormat="1" x14ac:dyDescent="0.35">
      <c r="A21" s="18">
        <v>40729</v>
      </c>
      <c r="B21" s="19">
        <v>54480</v>
      </c>
      <c r="D21" s="23">
        <f>M21/1800000</f>
        <v>0.12106666666666667</v>
      </c>
      <c r="E21" s="23"/>
      <c r="F21" s="6"/>
      <c r="G21" s="6"/>
      <c r="H21" s="6"/>
      <c r="I21" s="6"/>
      <c r="J21" s="6"/>
      <c r="K21" s="36">
        <f>K15-M21</f>
        <v>174345</v>
      </c>
      <c r="M21" s="6">
        <f>B21*4</f>
        <v>217920</v>
      </c>
      <c r="N21" s="40"/>
    </row>
    <row r="22" spans="1:14" s="17" customFormat="1" x14ac:dyDescent="0.35">
      <c r="A22" s="13"/>
      <c r="B22" s="14"/>
      <c r="C22" s="23"/>
      <c r="D22" s="23"/>
      <c r="E22" s="23"/>
      <c r="F22" s="15"/>
      <c r="G22" s="14"/>
      <c r="H22" s="14"/>
      <c r="I22" s="14"/>
      <c r="J22" s="14"/>
      <c r="K22" s="16"/>
      <c r="M22" s="14"/>
      <c r="N22" s="40"/>
    </row>
    <row r="23" spans="1:14" s="17" customFormat="1" x14ac:dyDescent="0.35">
      <c r="A23" s="13"/>
      <c r="B23" s="14"/>
      <c r="C23" s="23"/>
      <c r="D23" s="23"/>
      <c r="E23" s="23"/>
      <c r="F23" s="15"/>
      <c r="G23" s="14"/>
      <c r="H23" s="14"/>
      <c r="I23" s="14"/>
      <c r="J23" s="14"/>
      <c r="K23" s="16"/>
      <c r="M23" s="14"/>
      <c r="N23" s="40"/>
    </row>
    <row r="24" spans="1:14" x14ac:dyDescent="0.35">
      <c r="A24" s="9"/>
      <c r="B24" s="10"/>
      <c r="C24" s="25"/>
      <c r="D24" s="25"/>
      <c r="E24" s="25"/>
      <c r="F24" s="12"/>
      <c r="G24" s="10"/>
      <c r="H24" s="10"/>
      <c r="I24" s="10"/>
      <c r="J24" s="10"/>
      <c r="K24" s="11"/>
      <c r="M24" s="10"/>
    </row>
    <row r="25" spans="1:14" x14ac:dyDescent="0.35">
      <c r="A25" s="9"/>
      <c r="B25" s="10"/>
      <c r="C25" s="25"/>
      <c r="D25" s="25"/>
      <c r="E25" s="25"/>
      <c r="F25" s="12"/>
      <c r="G25" s="10"/>
      <c r="H25" s="10"/>
      <c r="I25" s="10"/>
      <c r="J25" s="10"/>
      <c r="K25" s="11"/>
      <c r="M25" s="10"/>
    </row>
    <row r="26" spans="1:14" x14ac:dyDescent="0.35">
      <c r="F26" s="6"/>
      <c r="G26" s="6"/>
      <c r="H26" s="6"/>
      <c r="I26" s="6"/>
      <c r="J26" s="41"/>
    </row>
    <row r="27" spans="1:14" x14ac:dyDescent="0.35">
      <c r="J27" s="41"/>
    </row>
    <row r="28" spans="1:14" x14ac:dyDescent="0.35">
      <c r="C28" s="22"/>
      <c r="D28" s="22"/>
      <c r="E28" s="22"/>
      <c r="F28" s="1"/>
      <c r="G28" s="1"/>
      <c r="H28" s="1"/>
      <c r="I28" s="8"/>
      <c r="J28" s="42"/>
      <c r="K28" s="1"/>
      <c r="M28" s="8"/>
    </row>
    <row r="29" spans="1:14" x14ac:dyDescent="0.35">
      <c r="I29" s="41"/>
      <c r="J29" s="41"/>
    </row>
    <row r="30" spans="1:14" x14ac:dyDescent="0.35">
      <c r="A30" s="1"/>
      <c r="B30" s="1"/>
      <c r="C30" s="22"/>
      <c r="D30" s="22"/>
      <c r="E30" s="22"/>
      <c r="F30" s="1"/>
      <c r="G30" s="1"/>
      <c r="J30" s="42"/>
      <c r="M30" s="1"/>
    </row>
    <row r="31" spans="1:14" x14ac:dyDescent="0.35">
      <c r="A31" s="1"/>
      <c r="B31" s="1"/>
      <c r="C31" s="22"/>
      <c r="D31" s="22"/>
      <c r="E31" s="22"/>
      <c r="F31" s="2"/>
      <c r="G31" s="2"/>
      <c r="M31" s="1"/>
    </row>
    <row r="32" spans="1:14" x14ac:dyDescent="0.35">
      <c r="B32" s="3"/>
      <c r="F32" s="5"/>
      <c r="G32" s="5"/>
      <c r="M32" s="4"/>
    </row>
    <row r="33" spans="1:13" x14ac:dyDescent="0.35">
      <c r="B33" s="3"/>
      <c r="F33" s="5"/>
      <c r="G33" s="5"/>
      <c r="M33" s="4"/>
    </row>
    <row r="34" spans="1:13" x14ac:dyDescent="0.35">
      <c r="A34" s="4"/>
      <c r="B34" s="4"/>
      <c r="F34" s="5"/>
      <c r="G34" s="5"/>
      <c r="M34" s="4"/>
    </row>
    <row r="35" spans="1:13" x14ac:dyDescent="0.35">
      <c r="A35" s="4"/>
      <c r="B35" s="4"/>
      <c r="F35" s="5"/>
      <c r="G35" s="5"/>
      <c r="M35" s="4"/>
    </row>
    <row r="36" spans="1:13" x14ac:dyDescent="0.35">
      <c r="A36" s="4"/>
      <c r="B36" s="4"/>
      <c r="F36" s="5"/>
      <c r="G36" s="5"/>
      <c r="M36" s="4"/>
    </row>
    <row r="37" spans="1:13" x14ac:dyDescent="0.35">
      <c r="A37" s="4"/>
      <c r="B37" s="4"/>
      <c r="F37" s="5"/>
      <c r="G37" s="5"/>
      <c r="M37" s="4"/>
    </row>
    <row r="38" spans="1:13" x14ac:dyDescent="0.35">
      <c r="A38" s="4"/>
      <c r="B38" s="4"/>
      <c r="F38" s="5"/>
      <c r="G38" s="5"/>
      <c r="M38" s="4"/>
    </row>
    <row r="39" spans="1:13" x14ac:dyDescent="0.35">
      <c r="A39" s="1"/>
      <c r="B39" s="1"/>
      <c r="C39" s="22"/>
      <c r="D39" s="22"/>
      <c r="E39" s="22"/>
      <c r="F39" s="2"/>
      <c r="G39" s="2"/>
      <c r="M39" s="1"/>
    </row>
    <row r="40" spans="1:13" x14ac:dyDescent="0.35">
      <c r="B40" s="3"/>
      <c r="F40" s="5"/>
      <c r="G40" s="5"/>
      <c r="M40" s="4"/>
    </row>
    <row r="41" spans="1:13" x14ac:dyDescent="0.35">
      <c r="B41" s="3"/>
      <c r="F41" s="5"/>
      <c r="G41" s="5"/>
      <c r="M41" s="4"/>
    </row>
    <row r="42" spans="1:13" x14ac:dyDescent="0.35">
      <c r="A42" s="4"/>
      <c r="B42" s="4"/>
      <c r="F42" s="5"/>
      <c r="G42" s="5"/>
      <c r="M42" s="4"/>
    </row>
    <row r="43" spans="1:13" x14ac:dyDescent="0.35">
      <c r="A43" s="4"/>
      <c r="B43" s="4"/>
      <c r="F43" s="5"/>
      <c r="G43" s="5"/>
      <c r="M43" s="4"/>
    </row>
    <row r="44" spans="1:13" x14ac:dyDescent="0.35">
      <c r="A44" s="4"/>
      <c r="B44" s="4"/>
      <c r="F44" s="5"/>
      <c r="G44" s="5"/>
      <c r="M44" s="4"/>
    </row>
    <row r="45" spans="1:13" x14ac:dyDescent="0.35">
      <c r="A45" s="4"/>
      <c r="B45" s="4"/>
      <c r="F45" s="5"/>
      <c r="G45" s="5"/>
      <c r="M45" s="4"/>
    </row>
    <row r="46" spans="1:13" x14ac:dyDescent="0.35">
      <c r="A46" s="1"/>
      <c r="B46" s="1"/>
      <c r="C46" s="22"/>
      <c r="D46" s="22"/>
      <c r="E46" s="22"/>
      <c r="F46" s="2"/>
      <c r="G46" s="2"/>
      <c r="M46" s="1"/>
    </row>
    <row r="47" spans="1:13" x14ac:dyDescent="0.35">
      <c r="B47" s="3"/>
      <c r="F47" s="5"/>
      <c r="G47" s="5"/>
      <c r="M47" s="4"/>
    </row>
    <row r="48" spans="1:13" x14ac:dyDescent="0.35">
      <c r="B48" s="3"/>
      <c r="F48" s="5"/>
      <c r="G48" s="5"/>
      <c r="M48" s="4"/>
    </row>
    <row r="49" spans="1:13" x14ac:dyDescent="0.35">
      <c r="A49" s="4"/>
      <c r="B49" s="4"/>
      <c r="F49" s="5"/>
      <c r="G49" s="5"/>
      <c r="M49" s="4"/>
    </row>
    <row r="50" spans="1:13" x14ac:dyDescent="0.35">
      <c r="A50" s="4"/>
      <c r="B50" s="4"/>
      <c r="F50" s="5"/>
      <c r="G50" s="5"/>
      <c r="M50" s="4"/>
    </row>
    <row r="51" spans="1:13" x14ac:dyDescent="0.35">
      <c r="A51" s="4"/>
      <c r="B51" s="4"/>
      <c r="F51" s="5"/>
      <c r="G51" s="5"/>
      <c r="M51" s="4"/>
    </row>
  </sheetData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5" sqref="B5"/>
    </sheetView>
  </sheetViews>
  <sheetFormatPr defaultColWidth="14" defaultRowHeight="14.5" x14ac:dyDescent="0.35"/>
  <cols>
    <col min="4" max="4" width="14" style="35"/>
  </cols>
  <sheetData>
    <row r="1" spans="1:8" x14ac:dyDescent="0.35">
      <c r="A1" s="3"/>
      <c r="B1" s="6"/>
      <c r="C1" s="6"/>
      <c r="D1" s="33"/>
      <c r="E1" s="21"/>
      <c r="F1" s="21"/>
      <c r="G1" s="4"/>
      <c r="H1" s="4"/>
    </row>
    <row r="2" spans="1:8" x14ac:dyDescent="0.35">
      <c r="A2" s="1" t="s">
        <v>8</v>
      </c>
      <c r="B2" s="1"/>
      <c r="C2" s="1"/>
      <c r="D2" s="34"/>
      <c r="E2" s="22"/>
      <c r="F2" s="22"/>
      <c r="G2" s="1"/>
      <c r="H2" s="1"/>
    </row>
    <row r="3" spans="1:8" x14ac:dyDescent="0.35">
      <c r="A3" s="1" t="s">
        <v>9</v>
      </c>
      <c r="B3" s="1" t="s">
        <v>10</v>
      </c>
      <c r="C3" s="1" t="s">
        <v>11</v>
      </c>
      <c r="D3" s="34" t="s">
        <v>12</v>
      </c>
      <c r="E3" s="22"/>
      <c r="F3" s="22"/>
      <c r="G3" s="2" t="s">
        <v>13</v>
      </c>
      <c r="H3" s="2" t="s">
        <v>14</v>
      </c>
    </row>
    <row r="4" spans="1:8" x14ac:dyDescent="0.35">
      <c r="A4" s="3">
        <v>39884</v>
      </c>
      <c r="B4" s="3">
        <v>40640</v>
      </c>
      <c r="C4" s="4">
        <f>B4-A4</f>
        <v>756</v>
      </c>
      <c r="D4" s="33">
        <v>8021</v>
      </c>
      <c r="E4" s="21"/>
      <c r="F4" s="21"/>
      <c r="G4" s="5">
        <f>D4*0.15*(C4/3665)</f>
        <v>248.18046384720324</v>
      </c>
      <c r="H4" s="5">
        <f>G4+D4</f>
        <v>8269.180463847204</v>
      </c>
    </row>
    <row r="5" spans="1:8" x14ac:dyDescent="0.35">
      <c r="A5" s="3">
        <v>39832</v>
      </c>
      <c r="B5" s="3">
        <f>B4</f>
        <v>40640</v>
      </c>
      <c r="C5" s="4">
        <f>B5-A5</f>
        <v>808</v>
      </c>
      <c r="D5" s="33">
        <v>100000</v>
      </c>
      <c r="E5" s="21"/>
      <c r="F5" s="21"/>
      <c r="G5" s="5">
        <f>D5*0.15*(C5/3665)</f>
        <v>3306.9577080491135</v>
      </c>
      <c r="H5" s="5">
        <f>G5+D5</f>
        <v>103306.95770804911</v>
      </c>
    </row>
    <row r="6" spans="1:8" x14ac:dyDescent="0.35">
      <c r="A6" s="4"/>
      <c r="B6" s="4"/>
      <c r="C6" s="4"/>
      <c r="D6" s="33"/>
      <c r="E6" s="21"/>
      <c r="F6" s="21"/>
      <c r="G6" s="5"/>
      <c r="H6" s="5"/>
    </row>
    <row r="7" spans="1:8" x14ac:dyDescent="0.35">
      <c r="A7" s="4"/>
      <c r="B7" s="4"/>
      <c r="C7" s="4"/>
      <c r="D7" s="33"/>
      <c r="E7" s="21"/>
      <c r="F7" s="21"/>
      <c r="G7" s="5">
        <f>SUM(G4:G6)</f>
        <v>3555.1381718963166</v>
      </c>
      <c r="H7" s="5">
        <f>SUM(H4:H6)</f>
        <v>111576.13817189632</v>
      </c>
    </row>
    <row r="8" spans="1:8" x14ac:dyDescent="0.35">
      <c r="A8" s="4"/>
      <c r="B8" s="4"/>
      <c r="C8" s="4"/>
      <c r="D8" s="33"/>
      <c r="E8" s="21"/>
      <c r="F8" s="21"/>
      <c r="G8" s="5"/>
      <c r="H8" s="5"/>
    </row>
    <row r="9" spans="1:8" x14ac:dyDescent="0.35">
      <c r="A9" s="4"/>
      <c r="B9" s="4"/>
      <c r="C9" s="4"/>
      <c r="D9" s="33"/>
      <c r="E9" s="21"/>
      <c r="F9" s="21"/>
      <c r="G9" s="5"/>
      <c r="H9" s="5"/>
    </row>
    <row r="10" spans="1:8" x14ac:dyDescent="0.35">
      <c r="A10" s="4" t="s">
        <v>15</v>
      </c>
      <c r="B10" s="4" t="s">
        <v>16</v>
      </c>
      <c r="C10" s="4"/>
      <c r="D10" s="33"/>
      <c r="E10" s="21"/>
      <c r="F10" s="21"/>
      <c r="G10" s="5"/>
      <c r="H10" s="5"/>
    </row>
    <row r="11" spans="1:8" x14ac:dyDescent="0.35">
      <c r="A11" s="1"/>
      <c r="B11" s="1"/>
      <c r="C11" s="1"/>
      <c r="D11" s="34"/>
      <c r="E11" s="22"/>
      <c r="F11" s="22"/>
      <c r="G11" s="2"/>
      <c r="H11" s="2"/>
    </row>
    <row r="12" spans="1:8" x14ac:dyDescent="0.35">
      <c r="A12" s="3"/>
      <c r="B12" s="3"/>
      <c r="C12" s="4"/>
      <c r="D12" s="33"/>
      <c r="E12" s="21"/>
      <c r="F12" s="21"/>
      <c r="G12" s="5"/>
      <c r="H12" s="5"/>
    </row>
    <row r="13" spans="1:8" x14ac:dyDescent="0.35">
      <c r="A13" s="3"/>
      <c r="B13" s="3"/>
      <c r="C13" s="4"/>
      <c r="D13" s="33"/>
      <c r="E13" s="21"/>
      <c r="F13" s="21"/>
      <c r="G13" s="5"/>
      <c r="H13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PP.Com-PC2</dc:creator>
  <cp:lastModifiedBy>Gavin Mccloskey</cp:lastModifiedBy>
  <cp:lastPrinted>2012-07-13T15:47:36Z</cp:lastPrinted>
  <dcterms:created xsi:type="dcterms:W3CDTF">2012-01-25T15:38:54Z</dcterms:created>
  <dcterms:modified xsi:type="dcterms:W3CDTF">2017-06-01T17:17:26Z</dcterms:modified>
</cp:coreProperties>
</file>