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wghYWBckN1ZodOn5Iz8AZVXKSu++LnNRX+jonfMS40M="/>
    </ext>
  </extLst>
</workbook>
</file>

<file path=xl/sharedStrings.xml><?xml version="1.0" encoding="utf-8"?>
<sst xmlns="http://schemas.openxmlformats.org/spreadsheetml/2006/main" count="194" uniqueCount="119">
  <si>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</si>
  <si>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</si>
  <si>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</si>
  <si>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</si>
  <si>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</si>
  <si>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</si>
  <si>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</si>
  <si>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</si>
  <si>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</si>
  <si>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Titan Funding Trustee Scheme</t>
  </si>
  <si>
    <t>cash</t>
  </si>
  <si>
    <t>PSTR</t>
  </si>
  <si>
    <t>00819575RB</t>
  </si>
  <si>
    <t>CJRE</t>
  </si>
  <si>
    <t>N</t>
  </si>
  <si>
    <t>Registered Scheme Administrator Limited</t>
  </si>
  <si>
    <t>MyServ Ltd Preference Share</t>
  </si>
  <si>
    <t>y</t>
  </si>
  <si>
    <t>Admin ID:</t>
  </si>
  <si>
    <t>A0145081</t>
  </si>
  <si>
    <t>Superior Sipp Pref Shares</t>
  </si>
  <si>
    <t xml:space="preserve">Unquoted shares
</t>
  </si>
  <si>
    <t>Superir SIPP Pref Shares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</si>
  <si>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</si>
  <si>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</si>
  <si>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</si>
  <si>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</si>
  <si>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</si>
  <si>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</si>
  <si>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</si>
  <si>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</si>
  <si>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</si>
  <si>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</si>
  <si>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MYSERV LTD 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</si>
  <si>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</si>
  <si>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</si>
  <si>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</si>
  <si>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</si>
  <si>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</si>
  <si>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</si>
  <si>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</si>
  <si>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</si>
  <si>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</si>
  <si>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</si>
  <si>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</si>
  <si>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</si>
  <si>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</si>
  <si>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</si>
  <si>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</si>
  <si>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</si>
  <si>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</si>
  <si>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</si>
  <si>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</si>
  <si>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</si>
  <si>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</si>
  <si>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</si>
  <si>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</si>
  <si>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</si>
  <si>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</si>
  <si>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</si>
  <si>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</si>
  <si>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</si>
  <si>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00007400TITANFUNDING</t>
  </si>
  <si>
    <t>VIR11223320013271</t>
  </si>
  <si>
    <t>GBP</t>
  </si>
  <si>
    <t>WDG</t>
  </si>
  <si>
    <t>000410846A</t>
  </si>
  <si>
    <t>PCLS Yiannakis Kadis</t>
  </si>
  <si>
    <t>20013271 ADMIN FEE DR</t>
  </si>
  <si>
    <t>20013271 JANFEE455 DR</t>
  </si>
  <si>
    <t>20013271 JANFEE479 DR</t>
  </si>
  <si>
    <t>20013271 JANFEE472 DR</t>
  </si>
  <si>
    <t>20013271 JANFEE482 DR</t>
  </si>
  <si>
    <t>20013271 TPR RETUR DR</t>
  </si>
  <si>
    <t>20013271 ICO DR</t>
  </si>
  <si>
    <t>20013271 TPR LEVY DR</t>
  </si>
  <si>
    <t>DPG</t>
  </si>
  <si>
    <t>000373180A</t>
  </si>
  <si>
    <t>MYSERV LTD PSP1023</t>
  </si>
  <si>
    <t>000400581A</t>
  </si>
  <si>
    <t>17th October, 2022</t>
  </si>
  <si>
    <t>£ 0.00</t>
  </si>
  <si>
    <t>£ -40.00</t>
  </si>
  <si>
    <t>£ 44,909.14</t>
  </si>
  <si>
    <t>26th August, 2022</t>
  </si>
  <si>
    <t>£ -38.00</t>
  </si>
  <si>
    <t>£ 44,949.14</t>
  </si>
  <si>
    <t>4th July, 2022</t>
  </si>
  <si>
    <t>£ -699.76</t>
  </si>
  <si>
    <t>£ 44,987.14</t>
  </si>
  <si>
    <t>20013271 JANFEE516 DR</t>
  </si>
  <si>
    <t>6th June, 2022</t>
  </si>
  <si>
    <t>£ -2,112.00</t>
  </si>
  <si>
    <t>£ 45,686.90</t>
  </si>
  <si>
    <t>09.03.2023</t>
  </si>
  <si>
    <t xml:space="preserve">Gina </t>
  </si>
  <si>
    <t>J.K.Pietruszka</t>
  </si>
  <si>
    <t>IFA Fee INV 562</t>
  </si>
  <si>
    <t>Privat3 RSA</t>
  </si>
  <si>
    <t>CB</t>
  </si>
  <si>
    <t>31.05.2023</t>
  </si>
  <si>
    <t>Gina</t>
  </si>
  <si>
    <t>The Practitioners Partnership LP</t>
  </si>
  <si>
    <t>23-14-70</t>
  </si>
  <si>
    <t>INV 2866 Annual Admin Fee</t>
  </si>
  <si>
    <t>05.10.2023</t>
  </si>
  <si>
    <t>INV 595 Jan Invest</t>
  </si>
  <si>
    <t>08.11.2023</t>
  </si>
  <si>
    <t>INV 597 Jan Invest</t>
  </si>
  <si>
    <t>20.11.2023</t>
  </si>
  <si>
    <t xml:space="preserve">ICO </t>
  </si>
  <si>
    <t>ZB251827</t>
  </si>
  <si>
    <t>15.12.2023</t>
  </si>
  <si>
    <t xml:space="preserve">The Pensions Regulator </t>
  </si>
  <si>
    <t>PSR12011454</t>
  </si>
  <si>
    <t>30.01.2024</t>
  </si>
  <si>
    <t>INV 622 Jan IFA Fee</t>
  </si>
  <si>
    <t>01.03.2024</t>
  </si>
  <si>
    <t>INV 630 Jan IFA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</si>
</sst>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5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u/>
      <sz val="9.0"/>
      <color rgb="FF1155CC"/>
      <name val="OpenSans-Regular"/>
    </font>
    <font>
      <sz val="9.0"/>
      <color rgb="FF222222"/>
      <name val="OpenSans-Regular"/>
    </font>
    <font>
      <sz val="9.0"/>
      <color rgb="FF222222"/>
      <name val="Arial"/>
    </font>
    <font>
      <b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5" numFmtId="0" xfId="0" applyFont="1"/>
    <xf borderId="0" fillId="0" fontId="5" numFmtId="165" xfId="0" applyAlignment="1" applyFont="1" applyNumberFormat="1">
      <alignment horizontal="left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4" numFmtId="165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0" fillId="0" fontId="6" numFmtId="166" xfId="0" applyFont="1" applyNumberFormat="1"/>
    <xf borderId="5" fillId="0" fontId="3" numFmtId="165" xfId="0" applyAlignment="1" applyBorder="1" applyFont="1" applyNumberFormat="1">
      <alignment horizontal="center" readingOrder="0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5" numFmtId="165" xfId="0" applyAlignment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0" fillId="0" fontId="5" numFmtId="0" xfId="0" applyAlignment="1" applyBorder="1" applyFont="1">
      <alignment horizontal="center" shrinkToFit="0" wrapText="1"/>
    </xf>
    <xf borderId="11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5" numFmtId="0" xfId="0" applyAlignment="1" applyBorder="1" applyFont="1">
      <alignment horizontal="center"/>
    </xf>
    <xf borderId="2" fillId="0" fontId="5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8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Alignment="1" applyFont="1" applyNumberFormat="1">
      <alignment readingOrder="0"/>
    </xf>
    <xf borderId="0" fillId="0" fontId="3" numFmtId="168" xfId="0" applyFont="1" applyNumberFormat="1"/>
    <xf borderId="0" fillId="0" fontId="4" numFmtId="168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5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9" numFmtId="0" xfId="0" applyFont="1"/>
    <xf borderId="0" fillId="0" fontId="9" numFmtId="167" xfId="0" applyFont="1" applyNumberFormat="1"/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0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10" numFmtId="170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1" numFmtId="0" xfId="0" applyAlignment="1" applyFont="1">
      <alignment readingOrder="0" vertical="top"/>
    </xf>
    <xf borderId="0" fillId="2" fontId="12" numFmtId="0" xfId="0" applyAlignment="1" applyFont="1">
      <alignment readingOrder="0" vertical="top"/>
    </xf>
    <xf borderId="0" fillId="2" fontId="13" numFmtId="0" xfId="0" applyAlignment="1" applyFont="1">
      <alignment readingOrder="0" vertical="top"/>
    </xf>
    <xf borderId="0" fillId="2" fontId="12" numFmtId="0" xfId="0" applyAlignment="1" applyFont="1">
      <alignment vertical="top"/>
    </xf>
    <xf borderId="4" fillId="0" fontId="4" numFmtId="0" xfId="0" applyAlignment="1" applyBorder="1" applyFont="1">
      <alignment vertical="bottom"/>
    </xf>
    <xf borderId="11" fillId="0" fontId="4" numFmtId="0" xfId="0" applyAlignment="1" applyBorder="1" applyFont="1">
      <alignment vertical="bottom"/>
    </xf>
    <xf borderId="11" fillId="3" fontId="4" numFmtId="167" xfId="0" applyAlignment="1" applyBorder="1" applyFill="1" applyFont="1" applyNumberFormat="1">
      <alignment horizontal="right" vertical="bottom"/>
    </xf>
    <xf borderId="11" fillId="0" fontId="4" numFmtId="0" xfId="0" applyAlignment="1" applyBorder="1" applyFont="1">
      <alignment horizontal="right" vertical="bottom"/>
    </xf>
    <xf borderId="11" fillId="0" fontId="4" numFmtId="167" xfId="0" applyAlignment="1" applyBorder="1" applyFont="1" applyNumberFormat="1">
      <alignment vertical="bottom"/>
    </xf>
    <xf borderId="0" fillId="0" fontId="4" numFmtId="0" xfId="0" applyAlignment="1" applyFont="1">
      <alignment vertical="bottom"/>
    </xf>
    <xf borderId="0" fillId="0" fontId="14" numFmtId="0" xfId="0" applyAlignment="1" applyFont="1">
      <alignment readingOrder="0"/>
    </xf>
    <xf borderId="0" fillId="0" fontId="14" numFmtId="0" xfId="0" applyFont="1"/>
    <xf borderId="11" fillId="0" fontId="4" numFmtId="167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retirementcapital.cloud/index.php?module=SchemeCTransaction&amp;view=Detail&amp;record=72157" TargetMode="External"/><Relationship Id="rId2" Type="http://schemas.openxmlformats.org/officeDocument/2006/relationships/hyperlink" Target="https://retirementcapital.cloud/index.php?module=SchemeCTransaction&amp;view=Detail&amp;record=68360" TargetMode="External"/><Relationship Id="rId3" Type="http://schemas.openxmlformats.org/officeDocument/2006/relationships/hyperlink" Target="https://retirementcapital.cloud/index.php?module=SchemeCTransaction&amp;view=Detail&amp;record=65376" TargetMode="External"/><Relationship Id="rId4" Type="http://schemas.openxmlformats.org/officeDocument/2006/relationships/hyperlink" Target="https://retirementcapital.cloud/index.php?module=SchemeCTransaction&amp;view=Detail&amp;record=63897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3.43"/>
    <col customWidth="1" min="4" max="4" width="11.0"/>
    <col customWidth="1" min="5" max="5" width="17.71"/>
    <col customWidth="1" min="6" max="6" width="18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6" t="s">
        <v>7</v>
      </c>
    </row>
    <row r="2">
      <c r="A2" s="7" t="s">
        <v>8</v>
      </c>
      <c r="B2" s="8" t="s">
        <v>9</v>
      </c>
      <c r="C2" s="9" t="s">
        <v>10</v>
      </c>
      <c r="D2" s="10"/>
      <c r="E2" s="11">
        <f>F2-D16</f>
        <v>40667.48</v>
      </c>
      <c r="F2" s="11">
        <v>44199.44</v>
      </c>
      <c r="G2" s="11"/>
      <c r="H2" s="12"/>
      <c r="I2" s="13"/>
    </row>
    <row r="3">
      <c r="A3" s="7" t="s">
        <v>11</v>
      </c>
      <c r="B3" s="8" t="s">
        <v>12</v>
      </c>
      <c r="C3" s="14" t="s">
        <v>13</v>
      </c>
      <c r="D3" s="10" t="s">
        <v>14</v>
      </c>
      <c r="E3" s="15">
        <v>72489.77</v>
      </c>
      <c r="F3" s="11">
        <v>73451.28</v>
      </c>
      <c r="G3" s="11"/>
      <c r="H3" s="16"/>
      <c r="I3" s="13"/>
    </row>
    <row r="4">
      <c r="A4" s="7"/>
      <c r="B4" s="8" t="s">
        <v>15</v>
      </c>
      <c r="C4" s="14" t="s">
        <v>16</v>
      </c>
      <c r="D4" s="10" t="s">
        <v>17</v>
      </c>
      <c r="E4" s="10">
        <v>38298.0</v>
      </c>
      <c r="F4" s="10">
        <v>38298.0</v>
      </c>
      <c r="G4" s="10"/>
      <c r="H4" s="16">
        <f>F4-E4</f>
        <v>0</v>
      </c>
      <c r="I4" s="13">
        <f>F29</f>
        <v>0</v>
      </c>
      <c r="J4" s="17">
        <f>I4-H4</f>
        <v>0</v>
      </c>
    </row>
    <row r="5">
      <c r="A5" s="7" t="s">
        <v>18</v>
      </c>
      <c r="B5" s="8" t="s">
        <v>19</v>
      </c>
      <c r="C5" s="9" t="s">
        <v>20</v>
      </c>
      <c r="D5" s="10" t="s">
        <v>17</v>
      </c>
      <c r="E5" s="18">
        <v>0.0</v>
      </c>
      <c r="F5" s="10">
        <v>35000.0</v>
      </c>
      <c r="G5" s="10"/>
      <c r="H5" s="16"/>
      <c r="I5" s="13"/>
      <c r="J5" s="19" t="s">
        <v>21</v>
      </c>
    </row>
    <row r="6">
      <c r="A6" s="7"/>
      <c r="B6" s="20"/>
      <c r="C6" s="9" t="s">
        <v>22</v>
      </c>
      <c r="D6" s="10" t="s">
        <v>17</v>
      </c>
      <c r="E6" s="18">
        <v>0.0</v>
      </c>
      <c r="F6" s="10">
        <v>18000.0</v>
      </c>
      <c r="G6" s="10"/>
      <c r="H6" s="16"/>
      <c r="I6" s="13"/>
    </row>
    <row r="7">
      <c r="A7" s="7"/>
      <c r="B7" s="21"/>
      <c r="C7" s="9"/>
      <c r="D7" s="10"/>
      <c r="E7" s="10"/>
      <c r="F7" s="10"/>
      <c r="G7" s="10"/>
      <c r="H7" s="16"/>
      <c r="I7" s="13"/>
    </row>
    <row r="8">
      <c r="A8" s="7"/>
      <c r="B8" s="22"/>
      <c r="C8" s="9"/>
      <c r="D8" s="10"/>
      <c r="E8" s="10"/>
      <c r="F8" s="10"/>
      <c r="G8" s="10"/>
      <c r="H8" s="16"/>
      <c r="I8" s="13"/>
    </row>
    <row r="9">
      <c r="A9" s="7"/>
      <c r="B9" s="22"/>
      <c r="C9" s="23"/>
      <c r="D9" s="10"/>
      <c r="E9" s="10"/>
      <c r="F9" s="10"/>
      <c r="G9" s="10"/>
      <c r="H9" s="24"/>
      <c r="I9" s="24"/>
    </row>
    <row r="10">
      <c r="A10" s="7" t="s">
        <v>23</v>
      </c>
      <c r="B10" s="22"/>
      <c r="C10" s="25" t="s">
        <v>24</v>
      </c>
      <c r="D10" s="26"/>
      <c r="E10" s="27">
        <f t="shared" ref="E10:F10" si="1">sum(E4:E6)</f>
        <v>38298</v>
      </c>
      <c r="F10" s="27">
        <f t="shared" si="1"/>
        <v>91298</v>
      </c>
      <c r="G10" s="27" t="str">
        <f t="shared" ref="G10:I10" si="2">G7</f>
        <v/>
      </c>
      <c r="H10" s="27" t="str">
        <f t="shared" si="2"/>
        <v/>
      </c>
      <c r="I10" s="27" t="str">
        <f t="shared" si="2"/>
        <v/>
      </c>
    </row>
    <row r="11">
      <c r="A11" s="7" t="s">
        <v>23</v>
      </c>
      <c r="B11" s="28"/>
      <c r="C11" s="29" t="s">
        <v>25</v>
      </c>
      <c r="D11" s="30"/>
      <c r="E11" s="31">
        <f t="shared" ref="E11:F11" si="3">E3</f>
        <v>72489.77</v>
      </c>
      <c r="F11" s="31">
        <f t="shared" si="3"/>
        <v>73451.28</v>
      </c>
      <c r="G11" s="31" t="str">
        <f t="shared" ref="G11:I11" si="4">G8</f>
        <v/>
      </c>
      <c r="H11" s="31" t="str">
        <f t="shared" si="4"/>
        <v/>
      </c>
      <c r="I11" s="31" t="str">
        <f t="shared" si="4"/>
        <v/>
      </c>
    </row>
    <row r="12">
      <c r="A12" s="7" t="s">
        <v>26</v>
      </c>
      <c r="B12" s="28"/>
      <c r="C12" s="32" t="s">
        <v>27</v>
      </c>
      <c r="D12" s="33" t="str">
        <f t="shared" ref="D12:I12" si="5">D2</f>
        <v/>
      </c>
      <c r="E12" s="33">
        <f t="shared" si="5"/>
        <v>40667.48</v>
      </c>
      <c r="F12" s="33">
        <f t="shared" si="5"/>
        <v>44199.44</v>
      </c>
      <c r="G12" s="34" t="str">
        <f t="shared" si="5"/>
        <v/>
      </c>
      <c r="H12" s="34" t="str">
        <f t="shared" si="5"/>
        <v/>
      </c>
      <c r="I12" s="34" t="str">
        <f t="shared" si="5"/>
        <v/>
      </c>
    </row>
    <row r="13">
      <c r="A13" s="7" t="s">
        <v>28</v>
      </c>
      <c r="B13" s="22"/>
      <c r="C13" s="35" t="s">
        <v>29</v>
      </c>
      <c r="D13" s="36">
        <f t="shared" ref="D13:H13" si="6">SUM(D10:D12)</f>
        <v>0</v>
      </c>
      <c r="E13" s="36">
        <f t="shared" si="6"/>
        <v>151455.25</v>
      </c>
      <c r="F13" s="36">
        <f t="shared" si="6"/>
        <v>208948.72</v>
      </c>
      <c r="G13" s="36">
        <f t="shared" si="6"/>
        <v>0</v>
      </c>
      <c r="H13" s="36">
        <f t="shared" si="6"/>
        <v>0</v>
      </c>
      <c r="I13" s="36">
        <f>SUM(I10:I11)</f>
        <v>0</v>
      </c>
    </row>
    <row r="14">
      <c r="A14" s="7" t="s">
        <v>30</v>
      </c>
      <c r="B14" s="37"/>
      <c r="J14" s="38"/>
    </row>
    <row r="15">
      <c r="A15" s="7" t="s">
        <v>31</v>
      </c>
      <c r="B15" s="39"/>
      <c r="C15" s="40"/>
      <c r="D15" s="41" t="s">
        <v>32</v>
      </c>
      <c r="E15" s="41"/>
      <c r="F15" s="42" t="s">
        <v>33</v>
      </c>
      <c r="G15" s="43"/>
      <c r="H15" s="44"/>
      <c r="I15" s="44"/>
      <c r="J15" s="38"/>
    </row>
    <row r="16">
      <c r="A16" s="45" t="s">
        <v>34</v>
      </c>
      <c r="B16" s="39">
        <v>0.0</v>
      </c>
      <c r="C16" s="19" t="s">
        <v>35</v>
      </c>
      <c r="D16" s="46">
        <v>3531.96</v>
      </c>
      <c r="E16" s="47"/>
      <c r="F16" s="48"/>
      <c r="G16" s="43"/>
      <c r="H16" s="47"/>
      <c r="I16" s="47"/>
      <c r="J16" s="38"/>
    </row>
    <row r="17">
      <c r="A17" s="45" t="s">
        <v>36</v>
      </c>
      <c r="B17" s="39">
        <v>0.0</v>
      </c>
      <c r="C17" s="19" t="s">
        <v>37</v>
      </c>
      <c r="D17" s="47"/>
      <c r="E17" s="47"/>
      <c r="F17" s="48"/>
      <c r="G17" s="47"/>
      <c r="H17" s="47"/>
      <c r="I17" s="47"/>
    </row>
    <row r="18">
      <c r="A18" s="45" t="s">
        <v>38</v>
      </c>
      <c r="B18" s="39">
        <v>0.0</v>
      </c>
      <c r="C18" s="19" t="s">
        <v>39</v>
      </c>
      <c r="D18" s="47"/>
      <c r="E18" s="47"/>
      <c r="F18" s="47"/>
      <c r="G18" s="47"/>
      <c r="H18" s="47"/>
      <c r="I18" s="47"/>
    </row>
    <row r="19">
      <c r="A19" s="45" t="s">
        <v>40</v>
      </c>
      <c r="B19" s="39">
        <v>0.0</v>
      </c>
      <c r="C19" s="19" t="s">
        <v>41</v>
      </c>
      <c r="D19" s="47"/>
      <c r="E19" s="47"/>
      <c r="F19" s="47"/>
      <c r="G19" s="47"/>
      <c r="H19" s="47"/>
      <c r="I19" s="47"/>
    </row>
    <row r="20">
      <c r="A20" s="45" t="s">
        <v>42</v>
      </c>
      <c r="B20" s="39">
        <v>0.0</v>
      </c>
      <c r="C20" s="19" t="s">
        <v>43</v>
      </c>
      <c r="D20" s="47"/>
      <c r="E20" s="47"/>
      <c r="F20" s="47"/>
      <c r="G20" s="47"/>
      <c r="H20" s="47"/>
      <c r="I20" s="47"/>
    </row>
    <row r="21" ht="15.75" customHeight="1">
      <c r="A21" s="45" t="s">
        <v>44</v>
      </c>
      <c r="B21" s="39">
        <v>0.0</v>
      </c>
      <c r="C21" s="19" t="s">
        <v>45</v>
      </c>
      <c r="D21" s="47"/>
      <c r="E21" s="47"/>
      <c r="F21" s="47"/>
      <c r="G21" s="47"/>
      <c r="H21" s="47"/>
      <c r="I21" s="47"/>
    </row>
    <row r="22" ht="15.75" customHeight="1">
      <c r="A22" s="45" t="s">
        <v>46</v>
      </c>
      <c r="B22" s="39">
        <v>0.0</v>
      </c>
      <c r="C22" s="19" t="s">
        <v>47</v>
      </c>
      <c r="D22" s="47"/>
      <c r="E22" s="47"/>
      <c r="F22" s="47"/>
      <c r="G22" s="47"/>
      <c r="H22" s="47"/>
      <c r="I22" s="47"/>
    </row>
    <row r="23" ht="15.75" customHeight="1">
      <c r="A23" s="7" t="s">
        <v>48</v>
      </c>
      <c r="B23" s="39"/>
      <c r="C23" s="19" t="s">
        <v>49</v>
      </c>
      <c r="D23" s="47"/>
      <c r="E23" s="47"/>
      <c r="F23" s="47"/>
      <c r="G23" s="47"/>
      <c r="H23" s="47"/>
      <c r="I23" s="47"/>
    </row>
    <row r="24" ht="15.75" customHeight="1">
      <c r="A24" s="45" t="s">
        <v>50</v>
      </c>
      <c r="B24" s="39">
        <v>0.0</v>
      </c>
      <c r="C24" s="19" t="s">
        <v>51</v>
      </c>
      <c r="D24" s="47"/>
      <c r="E24" s="47"/>
      <c r="F24" s="47"/>
      <c r="G24" s="47"/>
      <c r="H24" s="47"/>
      <c r="I24" s="47"/>
    </row>
    <row r="25" ht="15.75" customHeight="1">
      <c r="A25" s="45" t="s">
        <v>52</v>
      </c>
      <c r="B25" s="49">
        <v>0.0</v>
      </c>
      <c r="C25" s="19" t="s">
        <v>53</v>
      </c>
      <c r="D25" s="47"/>
      <c r="E25" s="47"/>
      <c r="F25" s="47"/>
      <c r="G25" s="47"/>
      <c r="H25" s="47"/>
      <c r="I25" s="47"/>
    </row>
    <row r="26" ht="15.75" customHeight="1">
      <c r="A26" s="45" t="s">
        <v>54</v>
      </c>
      <c r="B26" s="39">
        <v>0.0</v>
      </c>
      <c r="C26" s="19" t="s">
        <v>55</v>
      </c>
      <c r="D26" s="47"/>
      <c r="E26" s="47"/>
      <c r="F26" s="47"/>
      <c r="G26" s="47"/>
      <c r="H26" s="47"/>
      <c r="I26" s="47"/>
    </row>
    <row r="27" ht="15.75" customHeight="1">
      <c r="A27" s="45" t="s">
        <v>56</v>
      </c>
      <c r="B27" s="39">
        <v>0.0</v>
      </c>
      <c r="C27" s="19" t="s">
        <v>57</v>
      </c>
      <c r="D27" s="47"/>
      <c r="E27" s="47"/>
      <c r="F27" s="47"/>
      <c r="G27" s="47"/>
      <c r="H27" s="47"/>
      <c r="I27" s="47"/>
    </row>
    <row r="28" ht="15.75" customHeight="1">
      <c r="A28" s="45" t="s">
        <v>58</v>
      </c>
      <c r="B28" s="39">
        <v>0.0</v>
      </c>
      <c r="C28" s="19" t="s">
        <v>35</v>
      </c>
      <c r="D28" s="47"/>
      <c r="E28" s="47"/>
      <c r="F28" s="47"/>
      <c r="G28" s="47"/>
      <c r="H28" s="47"/>
      <c r="I28" s="47"/>
    </row>
    <row r="29" ht="15.75" customHeight="1">
      <c r="A29" s="45" t="s">
        <v>59</v>
      </c>
      <c r="B29" s="50">
        <f>D29+G29</f>
        <v>3531.96</v>
      </c>
      <c r="D29" s="51">
        <f>SUM(D16:D28)</f>
        <v>3531.96</v>
      </c>
      <c r="E29" s="51"/>
      <c r="F29" s="51">
        <f>SUM(F16:F28)</f>
        <v>0</v>
      </c>
      <c r="G29" s="51"/>
      <c r="H29" s="51"/>
      <c r="I29" s="51"/>
    </row>
    <row r="30" ht="15.75" customHeight="1">
      <c r="A30" s="19" t="s">
        <v>60</v>
      </c>
      <c r="B30" s="39">
        <f>SUM(B16:B29)</f>
        <v>3531.96</v>
      </c>
    </row>
    <row r="31" ht="15.75" customHeight="1">
      <c r="A31" s="19" t="s">
        <v>61</v>
      </c>
      <c r="B31" s="52">
        <f>E13</f>
        <v>151455.25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29"/>
  </cols>
  <sheetData>
    <row r="1">
      <c r="A1" s="56">
        <v>44291.0</v>
      </c>
      <c r="B1" s="56">
        <v>44656.0</v>
      </c>
      <c r="C1" s="57" t="s">
        <v>62</v>
      </c>
      <c r="D1" s="57" t="s">
        <v>63</v>
      </c>
      <c r="E1" s="57" t="s">
        <v>64</v>
      </c>
      <c r="F1" s="58">
        <v>60137.67</v>
      </c>
      <c r="G1" s="56">
        <v>44603.0</v>
      </c>
      <c r="H1" s="56">
        <v>44603.0</v>
      </c>
      <c r="I1" s="57" t="s">
        <v>65</v>
      </c>
      <c r="J1" s="57" t="s">
        <v>66</v>
      </c>
      <c r="K1" s="57" t="s">
        <v>67</v>
      </c>
      <c r="L1" s="58">
        <v>-20320.11</v>
      </c>
      <c r="M1" s="58">
        <v>47798.9</v>
      </c>
      <c r="N1" s="57"/>
      <c r="O1" s="59" t="b">
        <v>1</v>
      </c>
      <c r="P1" s="58">
        <v>47798.9</v>
      </c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</row>
    <row r="2">
      <c r="A2" s="56">
        <v>44291.0</v>
      </c>
      <c r="B2" s="56">
        <v>44656.0</v>
      </c>
      <c r="C2" s="57" t="s">
        <v>62</v>
      </c>
      <c r="D2" s="57" t="s">
        <v>63</v>
      </c>
      <c r="E2" s="57" t="s">
        <v>64</v>
      </c>
      <c r="F2" s="58">
        <v>60137.67</v>
      </c>
      <c r="G2" s="60">
        <v>44344.0</v>
      </c>
      <c r="H2" s="56">
        <v>44348.0</v>
      </c>
      <c r="I2" s="57" t="s">
        <v>65</v>
      </c>
      <c r="J2" s="61">
        <v>6.01240487E8</v>
      </c>
      <c r="K2" s="57" t="s">
        <v>68</v>
      </c>
      <c r="L2" s="58">
        <v>-2200.0</v>
      </c>
      <c r="M2" s="58">
        <v>58687.67</v>
      </c>
      <c r="N2" s="57"/>
      <c r="O2" s="59" t="b">
        <v>1</v>
      </c>
      <c r="P2" s="58">
        <v>47798.9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>
      <c r="A3" s="56">
        <v>44291.0</v>
      </c>
      <c r="B3" s="56">
        <v>44656.0</v>
      </c>
      <c r="C3" s="57" t="s">
        <v>62</v>
      </c>
      <c r="D3" s="57" t="s">
        <v>63</v>
      </c>
      <c r="E3" s="57" t="s">
        <v>64</v>
      </c>
      <c r="F3" s="58">
        <v>60137.67</v>
      </c>
      <c r="G3" s="60">
        <v>44403.0</v>
      </c>
      <c r="H3" s="60">
        <v>44404.0</v>
      </c>
      <c r="I3" s="57" t="s">
        <v>65</v>
      </c>
      <c r="J3" s="61">
        <v>7.27340751E8</v>
      </c>
      <c r="K3" s="57" t="s">
        <v>69</v>
      </c>
      <c r="L3" s="58">
        <v>-1410.73</v>
      </c>
      <c r="M3" s="58">
        <v>57276.94</v>
      </c>
      <c r="N3" s="57"/>
      <c r="O3" s="59" t="b">
        <v>1</v>
      </c>
      <c r="P3" s="58">
        <v>47798.9</v>
      </c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</row>
    <row r="4">
      <c r="A4" s="56">
        <v>44291.0</v>
      </c>
      <c r="B4" s="56">
        <v>44656.0</v>
      </c>
      <c r="C4" s="57" t="s">
        <v>62</v>
      </c>
      <c r="D4" s="57" t="s">
        <v>63</v>
      </c>
      <c r="E4" s="57" t="s">
        <v>64</v>
      </c>
      <c r="F4" s="58">
        <v>60137.67</v>
      </c>
      <c r="G4" s="56">
        <v>44526.0</v>
      </c>
      <c r="H4" s="56">
        <v>44529.0</v>
      </c>
      <c r="I4" s="57" t="s">
        <v>65</v>
      </c>
      <c r="J4" s="61">
        <v>1.129561681E9</v>
      </c>
      <c r="K4" s="57" t="s">
        <v>70</v>
      </c>
      <c r="L4" s="58">
        <v>-987.59</v>
      </c>
      <c r="M4" s="58">
        <v>68119.01</v>
      </c>
      <c r="N4" s="57"/>
      <c r="O4" s="59" t="b">
        <v>1</v>
      </c>
      <c r="P4" s="58">
        <v>47798.9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>
      <c r="A5" s="56">
        <v>44291.0</v>
      </c>
      <c r="B5" s="56">
        <v>44656.0</v>
      </c>
      <c r="C5" s="57" t="s">
        <v>62</v>
      </c>
      <c r="D5" s="57" t="s">
        <v>63</v>
      </c>
      <c r="E5" s="57" t="s">
        <v>64</v>
      </c>
      <c r="F5" s="58">
        <v>60137.67</v>
      </c>
      <c r="G5" s="60">
        <v>44403.0</v>
      </c>
      <c r="H5" s="60">
        <v>44404.0</v>
      </c>
      <c r="I5" s="57" t="s">
        <v>65</v>
      </c>
      <c r="J5" s="61">
        <v>7.2734075E8</v>
      </c>
      <c r="K5" s="57" t="s">
        <v>71</v>
      </c>
      <c r="L5" s="61">
        <v>-386.46</v>
      </c>
      <c r="M5" s="58">
        <v>56890.48</v>
      </c>
      <c r="N5" s="57"/>
      <c r="O5" s="59" t="b">
        <v>1</v>
      </c>
      <c r="P5" s="58">
        <v>47798.9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>
      <c r="A6" s="56">
        <v>44291.0</v>
      </c>
      <c r="B6" s="56">
        <v>44656.0</v>
      </c>
      <c r="C6" s="57" t="s">
        <v>62</v>
      </c>
      <c r="D6" s="57" t="s">
        <v>63</v>
      </c>
      <c r="E6" s="57" t="s">
        <v>64</v>
      </c>
      <c r="F6" s="58">
        <v>60137.67</v>
      </c>
      <c r="G6" s="56">
        <v>44525.0</v>
      </c>
      <c r="H6" s="56">
        <v>44526.0</v>
      </c>
      <c r="I6" s="57" t="s">
        <v>65</v>
      </c>
      <c r="J6" s="61">
        <v>1.126558872E9</v>
      </c>
      <c r="K6" s="57" t="s">
        <v>72</v>
      </c>
      <c r="L6" s="58">
        <v>-260.5</v>
      </c>
      <c r="M6" s="58">
        <v>69106.6</v>
      </c>
      <c r="N6" s="57"/>
      <c r="O6" s="59" t="b">
        <v>1</v>
      </c>
      <c r="P6" s="58">
        <v>47798.9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</row>
    <row r="7">
      <c r="A7" s="56">
        <v>44291.0</v>
      </c>
      <c r="B7" s="56">
        <v>44656.0</v>
      </c>
      <c r="C7" s="57" t="s">
        <v>62</v>
      </c>
      <c r="D7" s="57" t="s">
        <v>63</v>
      </c>
      <c r="E7" s="57" t="s">
        <v>64</v>
      </c>
      <c r="F7" s="58">
        <v>60137.67</v>
      </c>
      <c r="G7" s="60">
        <v>44435.0</v>
      </c>
      <c r="H7" s="60">
        <v>44439.0</v>
      </c>
      <c r="I7" s="57" t="s">
        <v>65</v>
      </c>
      <c r="J7" s="61">
        <v>8.31396798E8</v>
      </c>
      <c r="K7" s="57" t="s">
        <v>73</v>
      </c>
      <c r="L7" s="61">
        <v>-175.0</v>
      </c>
      <c r="M7" s="58">
        <v>56715.48</v>
      </c>
      <c r="N7" s="57"/>
      <c r="O7" s="59" t="b">
        <v>1</v>
      </c>
      <c r="P7" s="58">
        <v>47798.9</v>
      </c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>
      <c r="A8" s="56">
        <v>44291.0</v>
      </c>
      <c r="B8" s="56">
        <v>44656.0</v>
      </c>
      <c r="C8" s="57" t="s">
        <v>62</v>
      </c>
      <c r="D8" s="57" t="s">
        <v>63</v>
      </c>
      <c r="E8" s="57" t="s">
        <v>64</v>
      </c>
      <c r="F8" s="58">
        <v>60137.67</v>
      </c>
      <c r="G8" s="56">
        <v>44525.0</v>
      </c>
      <c r="H8" s="56">
        <v>44526.0</v>
      </c>
      <c r="I8" s="57" t="s">
        <v>65</v>
      </c>
      <c r="J8" s="61">
        <v>1.126558701E9</v>
      </c>
      <c r="K8" s="57" t="s">
        <v>74</v>
      </c>
      <c r="L8" s="58">
        <v>-40.0</v>
      </c>
      <c r="M8" s="58">
        <v>69367.1</v>
      </c>
      <c r="N8" s="57"/>
      <c r="O8" s="59" t="b">
        <v>1</v>
      </c>
      <c r="P8" s="58">
        <v>47798.9</v>
      </c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>
      <c r="A9" s="56">
        <v>44291.0</v>
      </c>
      <c r="B9" s="56">
        <v>44656.0</v>
      </c>
      <c r="C9" s="57" t="s">
        <v>62</v>
      </c>
      <c r="D9" s="57" t="s">
        <v>63</v>
      </c>
      <c r="E9" s="57" t="s">
        <v>64</v>
      </c>
      <c r="F9" s="58">
        <v>60137.67</v>
      </c>
      <c r="G9" s="56">
        <v>44484.0</v>
      </c>
      <c r="H9" s="56">
        <v>44487.0</v>
      </c>
      <c r="I9" s="57" t="s">
        <v>65</v>
      </c>
      <c r="J9" s="61">
        <v>1.018485053E9</v>
      </c>
      <c r="K9" s="57" t="s">
        <v>75</v>
      </c>
      <c r="L9" s="58">
        <v>-32.0</v>
      </c>
      <c r="M9" s="58">
        <v>56683.48</v>
      </c>
      <c r="N9" s="57"/>
      <c r="O9" s="59" t="b">
        <v>1</v>
      </c>
      <c r="P9" s="58">
        <v>47798.9</v>
      </c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</row>
    <row r="10">
      <c r="A10" s="56">
        <v>44291.0</v>
      </c>
      <c r="B10" s="56">
        <v>44656.0</v>
      </c>
      <c r="C10" s="57" t="s">
        <v>62</v>
      </c>
      <c r="D10" s="57" t="s">
        <v>63</v>
      </c>
      <c r="E10" s="57" t="s">
        <v>64</v>
      </c>
      <c r="F10" s="58">
        <v>60137.67</v>
      </c>
      <c r="G10" s="56">
        <v>44292.0</v>
      </c>
      <c r="H10" s="56">
        <v>44287.0</v>
      </c>
      <c r="I10" s="57" t="s">
        <v>76</v>
      </c>
      <c r="J10" s="57" t="s">
        <v>77</v>
      </c>
      <c r="K10" s="57" t="s">
        <v>78</v>
      </c>
      <c r="L10" s="61">
        <v>750.0</v>
      </c>
      <c r="M10" s="58">
        <v>60887.67</v>
      </c>
      <c r="N10" s="57"/>
      <c r="O10" s="59" t="b">
        <v>1</v>
      </c>
      <c r="P10" s="58">
        <v>47798.9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</row>
    <row r="11">
      <c r="A11" s="56">
        <v>44291.0</v>
      </c>
      <c r="B11" s="56">
        <v>44656.0</v>
      </c>
      <c r="C11" s="57" t="s">
        <v>62</v>
      </c>
      <c r="D11" s="57" t="s">
        <v>63</v>
      </c>
      <c r="E11" s="57" t="s">
        <v>64</v>
      </c>
      <c r="F11" s="58">
        <v>60137.67</v>
      </c>
      <c r="G11" s="56">
        <v>44522.0</v>
      </c>
      <c r="H11" s="56">
        <v>44522.0</v>
      </c>
      <c r="I11" s="57" t="s">
        <v>76</v>
      </c>
      <c r="J11" s="57" t="s">
        <v>79</v>
      </c>
      <c r="K11" s="57" t="s">
        <v>78</v>
      </c>
      <c r="L11" s="58">
        <v>12723.62</v>
      </c>
      <c r="M11" s="58">
        <v>69407.1</v>
      </c>
      <c r="N11" s="57"/>
      <c r="O11" s="59" t="b">
        <v>1</v>
      </c>
      <c r="P11" s="58">
        <v>47798.9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</row>
    <row r="12">
      <c r="A12" s="62"/>
      <c r="B12" s="62"/>
      <c r="C12" s="63"/>
      <c r="D12" s="63"/>
      <c r="E12" s="63"/>
      <c r="F12" s="64"/>
      <c r="G12" s="62"/>
      <c r="H12" s="62"/>
      <c r="I12" s="63"/>
      <c r="J12" s="63"/>
      <c r="K12" s="63"/>
      <c r="L12" s="65"/>
      <c r="M12" s="64"/>
      <c r="N12" s="63"/>
      <c r="O12" s="66"/>
      <c r="P12" s="64"/>
      <c r="Q12" s="63"/>
      <c r="R12" s="63"/>
      <c r="S12" s="63"/>
    </row>
    <row r="13">
      <c r="G13" s="67" t="s">
        <v>80</v>
      </c>
      <c r="H13" s="68" t="s">
        <v>81</v>
      </c>
      <c r="I13" s="68" t="s">
        <v>82</v>
      </c>
      <c r="J13" s="69" t="s">
        <v>83</v>
      </c>
      <c r="K13" s="68" t="s">
        <v>74</v>
      </c>
      <c r="L13" s="70"/>
      <c r="M13" s="70"/>
      <c r="N13" s="70"/>
    </row>
    <row r="14">
      <c r="G14" s="67" t="s">
        <v>84</v>
      </c>
      <c r="H14" s="68" t="s">
        <v>81</v>
      </c>
      <c r="I14" s="68" t="s">
        <v>85</v>
      </c>
      <c r="J14" s="68" t="s">
        <v>86</v>
      </c>
      <c r="K14" s="68" t="s">
        <v>75</v>
      </c>
      <c r="L14" s="70"/>
      <c r="M14" s="70"/>
      <c r="N14" s="70"/>
    </row>
    <row r="15">
      <c r="G15" s="67" t="s">
        <v>87</v>
      </c>
      <c r="H15" s="68" t="s">
        <v>81</v>
      </c>
      <c r="I15" s="68" t="s">
        <v>88</v>
      </c>
      <c r="J15" s="68" t="s">
        <v>89</v>
      </c>
      <c r="K15" s="68" t="s">
        <v>90</v>
      </c>
      <c r="L15" s="70"/>
      <c r="M15" s="70"/>
      <c r="N15" s="70"/>
    </row>
    <row r="16">
      <c r="G16" s="67" t="s">
        <v>91</v>
      </c>
      <c r="H16" s="68" t="s">
        <v>81</v>
      </c>
      <c r="I16" s="68" t="s">
        <v>92</v>
      </c>
      <c r="J16" s="69" t="s">
        <v>93</v>
      </c>
      <c r="K16" s="68" t="s">
        <v>68</v>
      </c>
    </row>
    <row r="18">
      <c r="A18" s="71" t="s">
        <v>94</v>
      </c>
      <c r="B18" s="72" t="s">
        <v>95</v>
      </c>
      <c r="C18" s="72" t="s">
        <v>9</v>
      </c>
      <c r="D18" s="72"/>
      <c r="E18" s="73">
        <v>709.7</v>
      </c>
      <c r="F18" s="72" t="s">
        <v>96</v>
      </c>
      <c r="G18" s="74">
        <v>5.3759164E7</v>
      </c>
      <c r="H18" s="74">
        <v>208461.0</v>
      </c>
      <c r="I18" s="72" t="s">
        <v>97</v>
      </c>
      <c r="J18" s="75"/>
      <c r="K18" s="72" t="s">
        <v>98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6"/>
    </row>
    <row r="19">
      <c r="G19" s="77" t="s">
        <v>99</v>
      </c>
      <c r="H19" s="78">
        <f>44909.14-709.7</f>
        <v>44199.44</v>
      </c>
    </row>
    <row r="21">
      <c r="A21" s="71" t="s">
        <v>100</v>
      </c>
      <c r="B21" s="72" t="s">
        <v>101</v>
      </c>
      <c r="C21" s="72" t="s">
        <v>9</v>
      </c>
      <c r="D21" s="72"/>
      <c r="E21" s="73">
        <v>2112.0</v>
      </c>
      <c r="F21" s="72" t="s">
        <v>102</v>
      </c>
      <c r="G21" s="74">
        <v>9.7434255E7</v>
      </c>
      <c r="H21" s="72" t="s">
        <v>103</v>
      </c>
      <c r="I21" s="72" t="s">
        <v>104</v>
      </c>
      <c r="J21" s="75"/>
      <c r="K21" s="72" t="s">
        <v>98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6"/>
    </row>
    <row r="22">
      <c r="A22" s="71" t="s">
        <v>105</v>
      </c>
      <c r="B22" s="72" t="s">
        <v>95</v>
      </c>
      <c r="C22" s="72" t="s">
        <v>9</v>
      </c>
      <c r="D22" s="72"/>
      <c r="E22" s="79">
        <v>388.45</v>
      </c>
      <c r="F22" s="72" t="s">
        <v>96</v>
      </c>
      <c r="G22" s="74">
        <v>5.3759164E7</v>
      </c>
      <c r="H22" s="74">
        <v>208461.0</v>
      </c>
      <c r="I22" s="72" t="s">
        <v>106</v>
      </c>
      <c r="J22" s="79">
        <v>0.78</v>
      </c>
      <c r="K22" s="72" t="s">
        <v>98</v>
      </c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6"/>
    </row>
    <row r="23">
      <c r="A23" s="71" t="s">
        <v>107</v>
      </c>
      <c r="B23" s="72" t="s">
        <v>95</v>
      </c>
      <c r="C23" s="72" t="s">
        <v>9</v>
      </c>
      <c r="D23" s="72"/>
      <c r="E23" s="79">
        <v>474.48</v>
      </c>
      <c r="F23" s="72" t="s">
        <v>96</v>
      </c>
      <c r="G23" s="74">
        <v>5.3759164E7</v>
      </c>
      <c r="H23" s="74">
        <v>208461.0</v>
      </c>
      <c r="I23" s="72" t="s">
        <v>108</v>
      </c>
      <c r="J23" s="75"/>
      <c r="K23" s="72" t="s">
        <v>98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6"/>
    </row>
    <row r="24">
      <c r="A24" s="71" t="s">
        <v>109</v>
      </c>
      <c r="B24" s="72" t="s">
        <v>95</v>
      </c>
      <c r="C24" s="72" t="s">
        <v>9</v>
      </c>
      <c r="D24" s="72"/>
      <c r="E24" s="79">
        <v>40.0</v>
      </c>
      <c r="F24" s="72" t="s">
        <v>110</v>
      </c>
      <c r="G24" s="74">
        <v>1.1663041E7</v>
      </c>
      <c r="H24" s="74">
        <v>163424.0</v>
      </c>
      <c r="I24" s="72" t="s">
        <v>111</v>
      </c>
      <c r="J24" s="79">
        <v>0.08</v>
      </c>
      <c r="K24" s="72" t="s">
        <v>98</v>
      </c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6"/>
    </row>
    <row r="25">
      <c r="A25" s="71" t="s">
        <v>112</v>
      </c>
      <c r="B25" s="72" t="s">
        <v>101</v>
      </c>
      <c r="C25" s="72" t="s">
        <v>9</v>
      </c>
      <c r="D25" s="72"/>
      <c r="E25" s="79">
        <v>44.0</v>
      </c>
      <c r="F25" s="72" t="s">
        <v>113</v>
      </c>
      <c r="G25" s="74">
        <v>4.2012669E7</v>
      </c>
      <c r="H25" s="74">
        <v>401403.0</v>
      </c>
      <c r="I25" s="72" t="s">
        <v>114</v>
      </c>
      <c r="J25" s="79">
        <v>0.09</v>
      </c>
      <c r="K25" s="72" t="s">
        <v>98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6"/>
    </row>
    <row r="26">
      <c r="A26" s="71" t="s">
        <v>115</v>
      </c>
      <c r="B26" s="72" t="s">
        <v>101</v>
      </c>
      <c r="C26" s="72" t="s">
        <v>9</v>
      </c>
      <c r="D26" s="72"/>
      <c r="E26" s="79">
        <v>144.25</v>
      </c>
      <c r="F26" s="72" t="s">
        <v>96</v>
      </c>
      <c r="G26" s="74">
        <v>5.3759164E7</v>
      </c>
      <c r="H26" s="74">
        <v>208461.0</v>
      </c>
      <c r="I26" s="72" t="s">
        <v>116</v>
      </c>
      <c r="J26" s="79">
        <v>0.29</v>
      </c>
      <c r="K26" s="72" t="s">
        <v>98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6"/>
    </row>
    <row r="27">
      <c r="A27" s="71" t="s">
        <v>117</v>
      </c>
      <c r="B27" s="72" t="s">
        <v>101</v>
      </c>
      <c r="C27" s="72" t="s">
        <v>9</v>
      </c>
      <c r="D27" s="72"/>
      <c r="E27" s="79">
        <v>328.78</v>
      </c>
      <c r="F27" s="72" t="s">
        <v>96</v>
      </c>
      <c r="G27" s="74">
        <v>5.3759164E7</v>
      </c>
      <c r="H27" s="74">
        <v>208461.0</v>
      </c>
      <c r="I27" s="72" t="s">
        <v>118</v>
      </c>
      <c r="J27" s="79">
        <v>0.66</v>
      </c>
      <c r="K27" s="72" t="s">
        <v>98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6"/>
    </row>
  </sheetData>
  <hyperlinks>
    <hyperlink r:id="rId1" ref="G13"/>
    <hyperlink r:id="rId2" ref="G14"/>
    <hyperlink r:id="rId3" ref="G15"/>
    <hyperlink r:id="rId4" ref="G16"/>
  </hyperlinks>
  <drawing r:id="rId5"/>
</worksheet>
</file>