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d535588be31e70cb/Desktop/Desktop/DESKTOP/PENSION STUFF/"/>
    </mc:Choice>
  </mc:AlternateContent>
  <xr:revisionPtr revIDLastSave="40" documentId="8_{58E9F0F4-2E05-475D-B4DF-777D0E15EACE}" xr6:coauthVersionLast="47" xr6:coauthVersionMax="47" xr10:uidLastSave="{526E6225-300D-489A-B219-77CDC2AF8893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H10" i="1"/>
  <c r="J10" i="1" s="1"/>
  <c r="H6" i="1"/>
  <c r="H5" i="1"/>
  <c r="H3" i="1"/>
  <c r="F10" i="1"/>
  <c r="H7" i="1" l="1"/>
  <c r="J7" i="1" s="1"/>
  <c r="K7" i="1" s="1"/>
  <c r="D7" i="1"/>
  <c r="F7" i="1" s="1"/>
  <c r="G7" i="1" s="1"/>
  <c r="C7" i="1"/>
  <c r="J3" i="1"/>
  <c r="F3" i="1"/>
  <c r="H8" i="1"/>
  <c r="H12" i="1" s="1"/>
  <c r="D8" i="1"/>
  <c r="D12" i="1" s="1"/>
  <c r="C8" i="1"/>
  <c r="C12" i="1" s="1"/>
  <c r="K12" i="1" l="1"/>
  <c r="F12" i="1"/>
  <c r="E12" i="1" s="1"/>
  <c r="J12" i="1"/>
  <c r="I12" i="1" s="1"/>
  <c r="K3" i="1"/>
  <c r="G3" i="1"/>
  <c r="G12" i="1" l="1"/>
</calcChain>
</file>

<file path=xl/sharedStrings.xml><?xml version="1.0" encoding="utf-8"?>
<sst xmlns="http://schemas.openxmlformats.org/spreadsheetml/2006/main" count="18" uniqueCount="15">
  <si>
    <t>TOTAL</t>
  </si>
  <si>
    <t>GBT</t>
  </si>
  <si>
    <t>JT</t>
  </si>
  <si>
    <t>INCOME FOR YEAR</t>
  </si>
  <si>
    <t>COSTS</t>
  </si>
  <si>
    <t>TAXABLE DRAWN</t>
  </si>
  <si>
    <t>CRYST</t>
  </si>
  <si>
    <t>NON</t>
  </si>
  <si>
    <t>% CRYST</t>
  </si>
  <si>
    <t>NET INCREASE</t>
  </si>
  <si>
    <t>TOTAL NON CRYSTALLISED</t>
  </si>
  <si>
    <t>AVAILABLE TAX FREE</t>
  </si>
  <si>
    <t>VALUE 5TH APRIL 22</t>
  </si>
  <si>
    <t xml:space="preserve">VALUE before drawn </t>
  </si>
  <si>
    <t xml:space="preserve">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</si>
</sst>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Layout" zoomScaleNormal="100" workbookViewId="0">
      <selection activeCell="J17" sqref="J17"/>
    </sheetView>
  </sheetViews>
  <sheetFormatPr defaultRowHeight="14.5" x14ac:dyDescent="0.35"/>
  <cols>
    <col min="1" max="1" width="30.1796875" customWidth="1"/>
    <col min="5" max="5" width="10.81640625" bestFit="1" customWidth="1"/>
    <col min="12" max="12" width="7.6328125" customWidth="1"/>
  </cols>
  <sheetData>
    <row r="1" spans="1:11" x14ac:dyDescent="0.35">
      <c r="C1" t="s">
        <v>0</v>
      </c>
      <c r="D1" t="s">
        <v>1</v>
      </c>
      <c r="E1" t="s">
        <v>8</v>
      </c>
      <c r="F1" t="s">
        <v>6</v>
      </c>
      <c r="G1" t="s">
        <v>7</v>
      </c>
      <c r="H1" t="s">
        <v>2</v>
      </c>
      <c r="I1" t="s">
        <v>8</v>
      </c>
      <c r="J1" t="s">
        <v>6</v>
      </c>
      <c r="K1" t="s">
        <v>7</v>
      </c>
    </row>
    <row r="3" spans="1:11" x14ac:dyDescent="0.35">
      <c r="A3" t="s">
        <v>12</v>
      </c>
      <c r="C3">
        <v>1549743</v>
      </c>
      <c r="D3">
        <v>815164</v>
      </c>
      <c r="E3">
        <v>75.763317000000001</v>
      </c>
      <c r="F3">
        <f>D3*E3/100</f>
        <v>617595.28538988007</v>
      </c>
      <c r="G3">
        <f>D3-F3</f>
        <v>197568.71461011993</v>
      </c>
      <c r="H3">
        <f>C3-D3</f>
        <v>734579</v>
      </c>
      <c r="I3">
        <v>90.238929999999996</v>
      </c>
      <c r="J3">
        <f>H3*I3/100</f>
        <v>662876.2296047</v>
      </c>
      <c r="K3">
        <f>H3-J3</f>
        <v>71702.770395300002</v>
      </c>
    </row>
    <row r="5" spans="1:11" x14ac:dyDescent="0.35">
      <c r="A5" t="s">
        <v>3</v>
      </c>
      <c r="C5">
        <v>81651</v>
      </c>
      <c r="D5">
        <v>29310</v>
      </c>
      <c r="H5">
        <f>C5-D5</f>
        <v>52341</v>
      </c>
    </row>
    <row r="6" spans="1:11" x14ac:dyDescent="0.35">
      <c r="A6" t="s">
        <v>4</v>
      </c>
      <c r="C6">
        <v>14538</v>
      </c>
      <c r="D6">
        <v>12646</v>
      </c>
      <c r="H6">
        <f>C6-D6</f>
        <v>1892</v>
      </c>
    </row>
    <row r="7" spans="1:11" x14ac:dyDescent="0.35">
      <c r="A7" t="s">
        <v>9</v>
      </c>
      <c r="C7">
        <f>C5-C6</f>
        <v>67113</v>
      </c>
      <c r="D7">
        <f>D5-D6</f>
        <v>16664</v>
      </c>
      <c r="F7">
        <f>D7*E3/100</f>
        <v>12625.199144880002</v>
      </c>
      <c r="G7">
        <f>D7-F7</f>
        <v>4038.8008551199982</v>
      </c>
      <c r="H7">
        <f>H5-H6</f>
        <v>50449</v>
      </c>
      <c r="J7">
        <f>H7*I3/100</f>
        <v>45524.6377957</v>
      </c>
      <c r="K7">
        <f>H7-J7</f>
        <v>4924.3622042999996</v>
      </c>
    </row>
    <row r="8" spans="1:11" x14ac:dyDescent="0.35">
      <c r="A8" t="s">
        <v>13</v>
      </c>
      <c r="C8">
        <f>C3+C5-C6</f>
        <v>1616856</v>
      </c>
      <c r="D8">
        <f>D3+D5-D6</f>
        <v>831828</v>
      </c>
      <c r="H8">
        <f>H3+H5-H6</f>
        <v>785028</v>
      </c>
    </row>
    <row r="10" spans="1:11" x14ac:dyDescent="0.35">
      <c r="A10" t="s">
        <v>5</v>
      </c>
      <c r="C10">
        <v>78754</v>
      </c>
      <c r="D10">
        <v>39084</v>
      </c>
      <c r="F10">
        <f>D10</f>
        <v>39084</v>
      </c>
      <c r="H10">
        <f>C10-D10</f>
        <v>39670</v>
      </c>
      <c r="J10">
        <f>H10</f>
        <v>39670</v>
      </c>
    </row>
    <row r="12" spans="1:11" x14ac:dyDescent="0.35">
      <c r="A12" t="s">
        <v>14</v>
      </c>
      <c r="C12">
        <f>C8-C10</f>
        <v>1538102</v>
      </c>
      <c r="D12">
        <f>D8-D10</f>
        <v>792744</v>
      </c>
      <c r="E12">
        <f>F12/D12*100</f>
        <v>74.568395917819643</v>
      </c>
      <c r="F12">
        <f>F3+F7-F10</f>
        <v>591136.48453476012</v>
      </c>
      <c r="G12">
        <f>D12-F12</f>
        <v>201607.51546523988</v>
      </c>
      <c r="H12">
        <f>H8-H10</f>
        <v>745358</v>
      </c>
      <c r="I12">
        <f>J12/H12*100</f>
        <v>89.719419044325008</v>
      </c>
      <c r="J12">
        <f>J3+J7-J10</f>
        <v>668730.86740039999</v>
      </c>
      <c r="K12">
        <f>H12-J12</f>
        <v>76627.132599600009</v>
      </c>
    </row>
    <row r="15" spans="1:11" x14ac:dyDescent="0.35">
      <c r="A15" t="s">
        <v>10</v>
      </c>
      <c r="F15">
        <f>G12+K12</f>
        <v>278234.64806483989</v>
      </c>
    </row>
    <row r="17" spans="1:6" x14ac:dyDescent="0.35">
      <c r="A17" t="s">
        <v>11</v>
      </c>
      <c r="F17">
        <f>F15/4</f>
        <v>69558.662016209972</v>
      </c>
    </row>
  </sheetData>
  <pageMargins left="0.7" right="0.7" top="0.75" bottom="0.75" header="0.3" footer="0.3"/>
  <pageSetup paperSize="9" orientation="landscape" r:id="rId1"/>
  <headerFooter>
    <oddHeader>&amp;Cpension split and crystallisation to 5th april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Turner</dc:creator>
  <cp:lastModifiedBy>Geoff Turner</cp:lastModifiedBy>
  <cp:lastPrinted>2023-09-10T13:34:26Z</cp:lastPrinted>
  <dcterms:created xsi:type="dcterms:W3CDTF">2022-07-18T14:43:01Z</dcterms:created>
  <dcterms:modified xsi:type="dcterms:W3CDTF">2024-07-09T10:08:09Z</dcterms:modified>
</cp:coreProperties>
</file>