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8112018\"/>
    </mc:Choice>
  </mc:AlternateContent>
  <xr:revisionPtr revIDLastSave="0" documentId="8_{530996A6-ECCE-4690-8D8E-D3D9527506FD}" xr6:coauthVersionLast="40" xr6:coauthVersionMax="40" xr10:uidLastSave="{00000000-0000-0000-0000-000000000000}"/>
  <bookViews>
    <workbookView xWindow="0" yWindow="0" windowWidth="28800" windowHeight="12315" xr2:uid="{54986146-F599-411B-9325-DA98D6FBF0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G15" i="1"/>
  <c r="F15" i="1"/>
  <c r="E15" i="1"/>
  <c r="C15" i="1"/>
  <c r="B15" i="1"/>
  <c r="H15" i="1"/>
  <c r="D15" i="1"/>
  <c r="L15" i="1"/>
  <c r="J15" i="1"/>
  <c r="E13" i="1"/>
  <c r="I13" i="1"/>
  <c r="H13" i="1"/>
  <c r="G13" i="1"/>
  <c r="F13" i="1"/>
  <c r="D13" i="1"/>
  <c r="C13" i="1"/>
  <c r="B13" i="1"/>
  <c r="L13" i="1"/>
  <c r="I12" i="1"/>
  <c r="E12" i="1"/>
  <c r="L12" i="1"/>
  <c r="K12" i="1"/>
  <c r="J12" i="1"/>
  <c r="H12" i="1"/>
  <c r="G12" i="1"/>
  <c r="F12" i="1"/>
  <c r="D12" i="1"/>
  <c r="C12" i="1"/>
  <c r="B12" i="1"/>
  <c r="I9" i="1"/>
  <c r="E9" i="1"/>
  <c r="L9" i="1"/>
  <c r="H9" i="1"/>
  <c r="G9" i="1"/>
  <c r="F9" i="1"/>
  <c r="D9" i="1"/>
  <c r="C9" i="1"/>
  <c r="B9" i="1"/>
  <c r="K8" i="1"/>
  <c r="J8" i="1"/>
  <c r="I8" i="1"/>
  <c r="E8" i="1"/>
  <c r="L8" i="1"/>
  <c r="H8" i="1"/>
  <c r="G8" i="1"/>
  <c r="D8" i="1"/>
  <c r="C8" i="1"/>
  <c r="F8" i="1"/>
  <c r="B8" i="1"/>
  <c r="I5" i="1"/>
  <c r="E5" i="1"/>
  <c r="L5" i="1"/>
  <c r="J5" i="1"/>
  <c r="K5" i="1"/>
  <c r="H5" i="1"/>
  <c r="G5" i="1"/>
  <c r="F5" i="1"/>
  <c r="D5" i="1"/>
  <c r="C5" i="1"/>
  <c r="B5" i="1"/>
  <c r="J4" i="1"/>
  <c r="I4" i="1"/>
  <c r="E4" i="1"/>
  <c r="J3" i="1"/>
  <c r="L3" i="1"/>
  <c r="D4" i="1"/>
  <c r="D3" i="1"/>
  <c r="G3" i="1"/>
  <c r="F3" i="1" l="1"/>
  <c r="H3" i="1" s="1"/>
  <c r="H4" i="1" s="1"/>
  <c r="L4" i="1" s="1"/>
</calcChain>
</file>

<file path=xl/sharedStrings.xml><?xml version="1.0" encoding="utf-8"?>
<sst xmlns="http://schemas.openxmlformats.org/spreadsheetml/2006/main" count="19" uniqueCount="18">
  <si>
    <t>James Cash</t>
  </si>
  <si>
    <t>James Property</t>
  </si>
  <si>
    <t>James %</t>
  </si>
  <si>
    <t>Debbie Cash</t>
  </si>
  <si>
    <t>Debbie property</t>
  </si>
  <si>
    <t>Debbie %</t>
  </si>
  <si>
    <t>Total Cash</t>
  </si>
  <si>
    <t>Total Property</t>
  </si>
  <si>
    <t>Initial, as per Brad's email</t>
  </si>
  <si>
    <t>James Total</t>
  </si>
  <si>
    <t>Debbie Total</t>
  </si>
  <si>
    <t>Total</t>
  </si>
  <si>
    <t>James crystallisation - £80,584.29 as PCLS</t>
  </si>
  <si>
    <t>Split recalculation</t>
  </si>
  <si>
    <t>Contributions - £5,760 for James, £3,600 for Debbie</t>
  </si>
  <si>
    <t>Update for EoY 2016-17</t>
  </si>
  <si>
    <t>Update for EoY 2017-18</t>
  </si>
  <si>
    <t>Update up to 10/01/2019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</si>
</sst>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D47D-A94A-47B3-AB51-732D9A80CEDB}">
  <dimension ref="A1:L15"/>
  <sheetViews>
    <sheetView tabSelected="1" workbookViewId="0">
      <selection activeCell="I15" sqref="I15"/>
    </sheetView>
  </sheetViews>
  <sheetFormatPr defaultRowHeight="15" x14ac:dyDescent="0.25"/>
  <cols>
    <col min="1" max="1" width="46.5703125" customWidth="1"/>
    <col min="2" max="2" width="18.140625" style="1" customWidth="1"/>
    <col min="3" max="4" width="18.42578125" style="1" customWidth="1"/>
    <col min="5" max="5" width="18.28515625" style="2" customWidth="1"/>
    <col min="6" max="8" width="18.42578125" style="1" customWidth="1"/>
    <col min="9" max="9" width="18.140625" style="2" customWidth="1"/>
    <col min="10" max="10" width="18.28515625" style="1" customWidth="1"/>
    <col min="11" max="11" width="18.42578125" style="1" customWidth="1"/>
    <col min="12" max="12" width="18.140625" customWidth="1"/>
  </cols>
  <sheetData>
    <row r="1" spans="1:12" x14ac:dyDescent="0.25">
      <c r="B1" s="1" t="s">
        <v>0</v>
      </c>
      <c r="C1" s="1" t="s">
        <v>1</v>
      </c>
      <c r="D1" s="1" t="s">
        <v>9</v>
      </c>
      <c r="E1" s="2" t="s">
        <v>2</v>
      </c>
      <c r="F1" s="1" t="s">
        <v>3</v>
      </c>
      <c r="G1" s="1" t="s">
        <v>4</v>
      </c>
      <c r="H1" s="1" t="s">
        <v>10</v>
      </c>
      <c r="I1" s="2" t="s">
        <v>5</v>
      </c>
      <c r="J1" s="1" t="s">
        <v>6</v>
      </c>
      <c r="K1" s="1" t="s">
        <v>7</v>
      </c>
      <c r="L1" s="1" t="s">
        <v>11</v>
      </c>
    </row>
    <row r="3" spans="1:12" x14ac:dyDescent="0.25">
      <c r="A3" t="s">
        <v>8</v>
      </c>
      <c r="B3" s="1">
        <v>78128.73</v>
      </c>
      <c r="C3" s="1">
        <v>93000</v>
      </c>
      <c r="D3" s="1">
        <f>B3+C3</f>
        <v>171128.72999999998</v>
      </c>
      <c r="E3" s="2">
        <v>0.62</v>
      </c>
      <c r="F3" s="1">
        <f>J3-B3</f>
        <v>47885.350645161292</v>
      </c>
      <c r="G3" s="1">
        <f>K3-C3</f>
        <v>57000</v>
      </c>
      <c r="H3" s="1">
        <f>F3+G3</f>
        <v>104885.35064516129</v>
      </c>
      <c r="I3" s="2">
        <v>0.38</v>
      </c>
      <c r="J3" s="1">
        <f>(B3/(E3*100))*100</f>
        <v>126014.08064516129</v>
      </c>
      <c r="K3" s="1">
        <v>150000</v>
      </c>
      <c r="L3" s="1">
        <f>J3+K3</f>
        <v>276014.08064516127</v>
      </c>
    </row>
    <row r="4" spans="1:12" x14ac:dyDescent="0.25">
      <c r="A4" t="s">
        <v>12</v>
      </c>
      <c r="D4" s="1">
        <f>D3-80584.29</f>
        <v>90544.439999999988</v>
      </c>
      <c r="E4" s="2">
        <f>D4/L4</f>
        <v>0.46330930254333669</v>
      </c>
      <c r="H4" s="1">
        <f>H3</f>
        <v>104885.35064516129</v>
      </c>
      <c r="I4" s="2">
        <f>H4/L4</f>
        <v>0.5366906974566632</v>
      </c>
      <c r="J4" s="1">
        <f>J3-80584.29</f>
        <v>45429.790645161294</v>
      </c>
      <c r="K4" s="1">
        <v>150000</v>
      </c>
      <c r="L4" s="1">
        <f>D4+H4</f>
        <v>195429.79064516129</v>
      </c>
    </row>
    <row r="5" spans="1:12" x14ac:dyDescent="0.25">
      <c r="A5" t="s">
        <v>13</v>
      </c>
      <c r="B5" s="1">
        <f>J4*E4</f>
        <v>21048.04461849948</v>
      </c>
      <c r="C5" s="1">
        <f>K4*E4</f>
        <v>69496.395381500508</v>
      </c>
      <c r="D5" s="1">
        <f>B5+C5</f>
        <v>90544.439999999988</v>
      </c>
      <c r="E5" s="2">
        <f>D5/L5</f>
        <v>0.46330930254333669</v>
      </c>
      <c r="F5" s="1">
        <f>J4*I4</f>
        <v>24381.746026661807</v>
      </c>
      <c r="G5" s="1">
        <f>K4*I4</f>
        <v>80503.604618499478</v>
      </c>
      <c r="H5" s="1">
        <f>F5+G5</f>
        <v>104885.35064516129</v>
      </c>
      <c r="I5" s="2">
        <f>H5/L5</f>
        <v>0.5366906974566632</v>
      </c>
      <c r="J5" s="1">
        <f>B5+F5</f>
        <v>45429.790645161287</v>
      </c>
      <c r="K5" s="1">
        <f>C5+G5</f>
        <v>150000</v>
      </c>
      <c r="L5" s="1">
        <f>D5+H5</f>
        <v>195429.79064516129</v>
      </c>
    </row>
    <row r="7" spans="1:12" x14ac:dyDescent="0.25">
      <c r="A7">
        <v>2017</v>
      </c>
    </row>
    <row r="8" spans="1:12" x14ac:dyDescent="0.25">
      <c r="A8" t="s">
        <v>14</v>
      </c>
      <c r="B8" s="1">
        <f>B5+5760</f>
        <v>26808.04461849948</v>
      </c>
      <c r="C8" s="1">
        <f>C5</f>
        <v>69496.395381500508</v>
      </c>
      <c r="D8" s="1">
        <f>B8+C8</f>
        <v>96304.439999999988</v>
      </c>
      <c r="E8" s="2">
        <f>D8/L8</f>
        <v>0.47025996606865245</v>
      </c>
      <c r="F8" s="1">
        <f>F5+3600</f>
        <v>27981.746026661807</v>
      </c>
      <c r="G8" s="1">
        <f>G5</f>
        <v>80503.604618499478</v>
      </c>
      <c r="H8" s="1">
        <f>F8+G8</f>
        <v>108485.35064516129</v>
      </c>
      <c r="I8" s="2">
        <f>H8/L8</f>
        <v>0.5297400339313475</v>
      </c>
      <c r="J8" s="1">
        <f>B8+F8</f>
        <v>54789.790645161287</v>
      </c>
      <c r="K8" s="1">
        <f>K5</f>
        <v>150000</v>
      </c>
      <c r="L8" s="1">
        <f>D8+H8</f>
        <v>204789.79064516129</v>
      </c>
    </row>
    <row r="9" spans="1:12" x14ac:dyDescent="0.25">
      <c r="A9" t="s">
        <v>15</v>
      </c>
      <c r="B9" s="1">
        <f>J9*E8</f>
        <v>28345.389714754096</v>
      </c>
      <c r="C9" s="1">
        <f>K9*E8</f>
        <v>70538.994910297872</v>
      </c>
      <c r="D9" s="1">
        <f>B9+C9</f>
        <v>98884.384625051971</v>
      </c>
      <c r="E9" s="2">
        <f>D9/L9</f>
        <v>0.4702599660686525</v>
      </c>
      <c r="F9" s="1">
        <f>J9*I8</f>
        <v>31930.610285245901</v>
      </c>
      <c r="G9" s="1">
        <f>K9*I8</f>
        <v>79461.005089702128</v>
      </c>
      <c r="H9" s="1">
        <f>F9+G9</f>
        <v>111391.61537494803</v>
      </c>
      <c r="I9" s="2">
        <f>H9/L9</f>
        <v>0.5297400339313475</v>
      </c>
      <c r="J9" s="1">
        <v>60276</v>
      </c>
      <c r="K9" s="1">
        <v>150000</v>
      </c>
      <c r="L9" s="1">
        <f>D9+H9</f>
        <v>210276</v>
      </c>
    </row>
    <row r="11" spans="1:12" x14ac:dyDescent="0.25">
      <c r="A11">
        <v>2018</v>
      </c>
    </row>
    <row r="12" spans="1:12" x14ac:dyDescent="0.25">
      <c r="A12" t="s">
        <v>14</v>
      </c>
      <c r="B12" s="1">
        <f>B9+5760</f>
        <v>34105.389714754099</v>
      </c>
      <c r="C12" s="1">
        <f>C9</f>
        <v>70538.994910297872</v>
      </c>
      <c r="D12" s="1">
        <f>B12+C12</f>
        <v>104644.38462505197</v>
      </c>
      <c r="E12" s="2">
        <f>D12/L12</f>
        <v>0.4764445929859038</v>
      </c>
      <c r="F12" s="1">
        <f>F9+3600</f>
        <v>35530.610285245901</v>
      </c>
      <c r="G12" s="1">
        <f>G9</f>
        <v>79461.005089702128</v>
      </c>
      <c r="H12" s="1">
        <f>F12+G12</f>
        <v>114991.61537494803</v>
      </c>
      <c r="I12" s="2">
        <f>H12/L12</f>
        <v>0.5235554070140962</v>
      </c>
      <c r="J12" s="1">
        <f>B12+F12</f>
        <v>69636</v>
      </c>
      <c r="K12" s="1">
        <f>C12+G12</f>
        <v>150000</v>
      </c>
      <c r="L12" s="1">
        <f>J12+K12</f>
        <v>219636</v>
      </c>
    </row>
    <row r="13" spans="1:12" x14ac:dyDescent="0.25">
      <c r="A13" t="s">
        <v>16</v>
      </c>
      <c r="B13" s="1">
        <f>J13*E12</f>
        <v>36242.187299251731</v>
      </c>
      <c r="C13" s="1">
        <f>K13*E12</f>
        <v>71466.688947885574</v>
      </c>
      <c r="D13" s="1">
        <f>B13+C13</f>
        <v>107708.8762471373</v>
      </c>
      <c r="E13" s="2">
        <f>D13/L13</f>
        <v>0.4764445929859038</v>
      </c>
      <c r="F13" s="1">
        <f>J13*I12</f>
        <v>39825.812700748269</v>
      </c>
      <c r="G13" s="1">
        <f>K13*I12</f>
        <v>78533.311052114426</v>
      </c>
      <c r="H13" s="1">
        <f>F13+G13</f>
        <v>118359.1237528627</v>
      </c>
      <c r="I13" s="2">
        <f>H13/L13</f>
        <v>0.5235554070140962</v>
      </c>
      <c r="J13" s="1">
        <v>76068</v>
      </c>
      <c r="K13" s="1">
        <v>150000</v>
      </c>
      <c r="L13" s="1">
        <f>J13+K13</f>
        <v>226068</v>
      </c>
    </row>
    <row r="15" spans="1:12" x14ac:dyDescent="0.25">
      <c r="A15" t="s">
        <v>17</v>
      </c>
      <c r="B15" s="1">
        <f>J15*E13</f>
        <v>40815.526538418191</v>
      </c>
      <c r="C15" s="1">
        <f>K15*E13</f>
        <v>71466.688947885574</v>
      </c>
      <c r="D15" s="1">
        <f>L15*E13</f>
        <v>112282.21548630377</v>
      </c>
      <c r="E15" s="2">
        <f>D15/L15</f>
        <v>0.4764445929859038</v>
      </c>
      <c r="F15" s="1">
        <f>J15*I13</f>
        <v>44851.363461581808</v>
      </c>
      <c r="G15" s="1">
        <f>K15*I13</f>
        <v>78533.311052114426</v>
      </c>
      <c r="H15" s="1">
        <f>L15*I13</f>
        <v>123384.67451369624</v>
      </c>
      <c r="I15" s="2">
        <f>H15/L15</f>
        <v>0.5235554070140962</v>
      </c>
      <c r="J15" s="1">
        <f>12704.74+67407.45+5554.7</f>
        <v>85666.89</v>
      </c>
      <c r="K15" s="1">
        <v>150000</v>
      </c>
      <c r="L15" s="1">
        <f>J15+K15</f>
        <v>235666.89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2019-01-10T17:43:01Z</dcterms:created>
  <dcterms:modified xsi:type="dcterms:W3CDTF">2019-01-14T09:18:32Z</dcterms:modified>
</cp:coreProperties>
</file>