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9020" windowHeight="11760"/>
  </bookViews>
  <sheets>
    <sheet name="Data Capture" sheetId="3" r:id="rId1"/>
    <sheet name="Valuation" sheetId="1" r:id="rId2"/>
    <sheet name="Fund Split" sheetId="2" r:id="rId3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D20" l="1"/>
  <c r="E20"/>
  <c r="F20"/>
  <c r="G20"/>
  <c r="D21"/>
  <c r="E21"/>
  <c r="F21"/>
  <c r="G21"/>
  <c r="D22"/>
  <c r="E22"/>
  <c r="F22"/>
  <c r="G22"/>
  <c r="B22"/>
  <c r="B20"/>
  <c r="B21"/>
  <c r="I30" i="3"/>
  <c r="H30" l="1"/>
  <c r="I15" l="1"/>
  <c r="G30" l="1"/>
  <c r="B23" i="1"/>
  <c r="B28" i="3" s="1"/>
  <c r="B4" i="1"/>
  <c r="B31" i="3"/>
  <c r="K3" i="2"/>
  <c r="G44" s="1"/>
  <c r="H3"/>
  <c r="E44" s="1"/>
  <c r="E3"/>
  <c r="D38" s="1"/>
  <c r="B3"/>
  <c r="B38" s="1"/>
  <c r="B30" i="3"/>
  <c r="G15"/>
  <c r="L15"/>
  <c r="K15"/>
  <c r="H15"/>
  <c r="B5" i="1"/>
  <c r="B7"/>
  <c r="B6"/>
  <c r="J44" i="2"/>
  <c r="H44"/>
  <c r="C31"/>
  <c r="E39" s="1"/>
  <c r="E47" s="1"/>
  <c r="J38"/>
  <c r="H38"/>
  <c r="R31"/>
  <c r="O31"/>
  <c r="L31"/>
  <c r="I31"/>
  <c r="F31"/>
  <c r="B39" l="1"/>
  <c r="B47" s="1"/>
  <c r="G39"/>
  <c r="G47" s="1"/>
  <c r="J39"/>
  <c r="J47" s="1"/>
  <c r="D39"/>
  <c r="D47" s="1"/>
  <c r="H39"/>
  <c r="H47" s="1"/>
  <c r="B24" i="3"/>
  <c r="G38" i="2"/>
  <c r="E38"/>
  <c r="B17" i="3"/>
  <c r="B44" i="2"/>
  <c r="D44"/>
  <c r="B25" i="3" l="1"/>
</calcChain>
</file>

<file path=xl/sharedStrings.xml><?xml version="1.0" encoding="utf-8"?>
<sst xmlns="http://schemas.openxmlformats.org/spreadsheetml/2006/main" count="148" uniqueCount="90">
  <si>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</si>
  <si>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</si>
  <si>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</si>
  <si>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</si>
  <si>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</si>
  <si>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</si>
  <si>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</si>
  <si>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</si>
  <si>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</si>
  <si>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</si>
  <si>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</si>
  <si>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</si>
  <si>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</si>
  <si>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</si>
  <si>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</si>
  <si>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</si>
  <si>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</si>
  <si>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</si>
  <si>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</si>
  <si>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</si>
  <si>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</si>
  <si>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</si>
  <si>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</si>
  <si>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</si>
  <si>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</si>
  <si>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</si>
  <si>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</si>
  <si>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</si>
  <si>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</si>
  <si>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</si>
  <si>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</si>
  <si>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</si>
  <si>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</si>
  <si>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</si>
  <si>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</si>
  <si>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</si>
  <si>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</si>
  <si>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</si>
  <si>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</si>
  <si>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</si>
  <si>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</si>
  <si>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</si>
  <si>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</si>
  <si>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</si>
  <si>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</si>
  <si>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</si>
  <si>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</si>
  <si>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</si>
  <si>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</si>
  <si>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</si>
  <si>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</si>
  <si>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</si>
  <si>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</si>
  <si>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</si>
  <si>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</si>
  <si>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</si>
  <si>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</si>
  <si>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</si>
  <si>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</si>
  <si>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</si>
  <si>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</si>
  <si>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</si>
  <si>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</si>
  <si>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</si>
  <si>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</si>
  <si>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</si>
  <si>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</si>
  <si>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</si>
  <si>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</si>
  <si>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</si>
  <si>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year ending 05 april 2018</t>
  </si>
  <si>
    <t>loan repayments</t>
  </si>
  <si>
    <t>Balance o/s</t>
  </si>
  <si>
    <t>D.O.B:</t>
  </si>
  <si>
    <t>NI Number:</t>
  </si>
  <si>
    <t>Mr Andrew Robert Whitemore</t>
  </si>
  <si>
    <t>Mrs Joanne Whitemore</t>
  </si>
  <si>
    <t>WL219844A</t>
  </si>
  <si>
    <t>Ashcott Garage commercial site</t>
  </si>
  <si>
    <t>Vestra Wealth investment</t>
  </si>
  <si>
    <t>3rd party loan to russell crisp</t>
  </si>
  <si>
    <t>Cash Transfer from James Hay</t>
  </si>
  <si>
    <t>Inspecie transfer of Vestra Wealth portfolio</t>
  </si>
  <si>
    <t>purchased on 6/3/17</t>
  </si>
  <si>
    <t>inspecied on 9/12/16 for £713,768</t>
  </si>
  <si>
    <t>loan granted on 9/3/17</t>
  </si>
  <si>
    <t>Contribution</t>
  </si>
  <si>
    <t>contribution</t>
  </si>
  <si>
    <t>PCLS</t>
  </si>
  <si>
    <t>13/08/2018 - To LGT Vestra</t>
  </si>
</sst>
</file>

<file path=xl/styles.xml><?xml version="1.0" encoding="utf-8"?>
<styleSheet xmlns="http://schemas.openxmlformats.org/spreadsheetml/2006/main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Fill="1" applyBorder="1"/>
    <xf numFmtId="14" fontId="4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0" fontId="9" fillId="2" borderId="1" xfId="0" applyFont="1" applyFill="1" applyBorder="1"/>
    <xf numFmtId="0" fontId="9" fillId="3" borderId="1" xfId="0" applyFont="1" applyFill="1" applyBorder="1"/>
    <xf numFmtId="14" fontId="8" fillId="2" borderId="1" xfId="0" applyNumberFormat="1" applyFont="1" applyFill="1" applyBorder="1" applyProtection="1">
      <protection locked="0"/>
    </xf>
    <xf numFmtId="164" fontId="8" fillId="3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164" fontId="8" fillId="0" borderId="0" xfId="0" applyNumberFormat="1" applyFont="1"/>
    <xf numFmtId="164" fontId="7" fillId="0" borderId="0" xfId="0" applyNumberFormat="1" applyFont="1"/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3" borderId="1" xfId="0" applyNumberFormat="1" applyFont="1" applyFill="1" applyBorder="1"/>
    <xf numFmtId="164" fontId="8" fillId="2" borderId="1" xfId="0" applyNumberFormat="1" applyFont="1" applyFill="1" applyBorder="1"/>
    <xf numFmtId="164" fontId="8" fillId="3" borderId="1" xfId="0" applyNumberFormat="1" applyFont="1" applyFill="1" applyBorder="1"/>
    <xf numFmtId="14" fontId="8" fillId="4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left"/>
    </xf>
    <xf numFmtId="14" fontId="8" fillId="0" borderId="0" xfId="0" applyNumberFormat="1" applyFont="1"/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14" fontId="8" fillId="4" borderId="11" xfId="0" applyNumberFormat="1" applyFont="1" applyFill="1" applyBorder="1" applyAlignment="1" applyProtection="1">
      <alignment horizontal="center"/>
      <protection locked="0"/>
    </xf>
    <xf numFmtId="14" fontId="8" fillId="5" borderId="11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4" fontId="8" fillId="4" borderId="11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"/>
  <sheetViews>
    <sheetView tabSelected="1" topLeftCell="A13" workbookViewId="0">
      <selection activeCell="B33" sqref="B33"/>
    </sheetView>
  </sheetViews>
  <sheetFormatPr defaultRowHeight="15"/>
  <cols>
    <col min="1" max="1" width="32.5703125" customWidth="1"/>
    <col min="2" max="2" width="43" customWidth="1"/>
    <col min="3" max="3" width="12.7109375" bestFit="1" customWidth="1"/>
    <col min="4" max="4" width="10.5703125" style="26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4" ht="31.5">
      <c r="A2" s="17" t="s">
        <v>70</v>
      </c>
      <c r="F2" s="36" t="s">
        <v>69</v>
      </c>
      <c r="G2" s="36"/>
      <c r="J2" s="36" t="s">
        <v>71</v>
      </c>
      <c r="K2" s="36" t="s">
        <v>39</v>
      </c>
      <c r="L2" s="36" t="s">
        <v>38</v>
      </c>
      <c r="M2" s="36" t="s">
        <v>72</v>
      </c>
      <c r="N2" s="36" t="s">
        <v>40</v>
      </c>
    </row>
    <row r="3" spans="1:14">
      <c r="A3" s="13" t="s">
        <v>17</v>
      </c>
      <c r="B3" s="28" t="s">
        <v>68</v>
      </c>
      <c r="E3" s="31"/>
      <c r="F3" t="s">
        <v>44</v>
      </c>
      <c r="G3" s="26"/>
      <c r="H3" s="26"/>
      <c r="I3" s="26"/>
      <c r="J3" s="26"/>
      <c r="K3" s="26"/>
      <c r="L3" s="26"/>
      <c r="M3" s="32"/>
    </row>
    <row r="4" spans="1:14">
      <c r="A4" s="13" t="s">
        <v>18</v>
      </c>
      <c r="B4" s="28" t="s">
        <v>68</v>
      </c>
      <c r="E4" s="31"/>
      <c r="F4" t="s">
        <v>45</v>
      </c>
      <c r="G4" s="26"/>
      <c r="H4" s="26"/>
      <c r="I4" s="26"/>
      <c r="J4" s="26"/>
      <c r="K4" s="26"/>
      <c r="L4" s="26"/>
      <c r="M4" s="34"/>
    </row>
    <row r="5" spans="1:14">
      <c r="A5" s="18" t="s">
        <v>1</v>
      </c>
      <c r="B5" s="28"/>
      <c r="E5" s="31"/>
      <c r="F5" t="s">
        <v>46</v>
      </c>
      <c r="G5" s="26"/>
      <c r="H5" s="26"/>
      <c r="I5" s="26"/>
      <c r="J5" s="26"/>
      <c r="K5" s="26"/>
      <c r="L5" s="26"/>
      <c r="M5" s="32"/>
    </row>
    <row r="6" spans="1:14">
      <c r="A6" s="18" t="s">
        <v>3</v>
      </c>
      <c r="B6" s="29"/>
      <c r="C6" t="s">
        <v>67</v>
      </c>
      <c r="D6" s="26" t="s">
        <v>64</v>
      </c>
      <c r="E6" s="31" t="s">
        <v>65</v>
      </c>
      <c r="F6" t="s">
        <v>47</v>
      </c>
      <c r="G6" s="26"/>
      <c r="H6" s="26"/>
      <c r="I6" s="26"/>
      <c r="J6" s="26"/>
      <c r="K6" s="26"/>
      <c r="L6" s="26"/>
      <c r="M6" s="32"/>
    </row>
    <row r="7" spans="1:14">
      <c r="A7" s="18" t="s">
        <v>36</v>
      </c>
      <c r="B7" s="29" t="s">
        <v>75</v>
      </c>
      <c r="C7" t="s">
        <v>76</v>
      </c>
      <c r="E7" s="31"/>
      <c r="F7" t="s">
        <v>48</v>
      </c>
      <c r="G7" s="26"/>
      <c r="H7" s="26"/>
      <c r="I7" s="26"/>
      <c r="J7" s="27"/>
      <c r="K7" s="26"/>
      <c r="L7" s="27"/>
      <c r="M7" s="33"/>
    </row>
    <row r="8" spans="1:14">
      <c r="A8" s="18" t="s">
        <v>4</v>
      </c>
      <c r="B8" s="30">
        <v>43195</v>
      </c>
      <c r="E8" s="31"/>
      <c r="F8" t="s">
        <v>49</v>
      </c>
      <c r="G8" s="26"/>
      <c r="H8" s="26"/>
      <c r="I8" s="26"/>
      <c r="J8" s="27"/>
      <c r="K8" s="26"/>
      <c r="L8" s="27"/>
      <c r="M8" s="32"/>
    </row>
    <row r="9" spans="1:14">
      <c r="A9" s="18"/>
      <c r="B9" s="19"/>
      <c r="E9" s="31"/>
      <c r="F9" t="s">
        <v>50</v>
      </c>
      <c r="G9" s="26"/>
      <c r="H9" s="26"/>
      <c r="I9" s="26"/>
      <c r="J9" s="27"/>
      <c r="K9" s="26"/>
      <c r="L9" s="27"/>
      <c r="M9" s="31"/>
    </row>
    <row r="10" spans="1:14">
      <c r="A10" s="18" t="s">
        <v>19</v>
      </c>
      <c r="B10" s="19"/>
      <c r="E10" s="31"/>
      <c r="F10" t="s">
        <v>51</v>
      </c>
      <c r="G10" s="26"/>
      <c r="H10" s="26"/>
      <c r="I10" s="26"/>
      <c r="J10" s="27"/>
      <c r="K10" s="26"/>
      <c r="L10" s="27"/>
      <c r="M10" s="31"/>
    </row>
    <row r="11" spans="1:14">
      <c r="A11" s="20" t="s">
        <v>20</v>
      </c>
      <c r="B11" s="19">
        <v>0</v>
      </c>
      <c r="E11" s="31"/>
      <c r="F11" t="s">
        <v>52</v>
      </c>
      <c r="G11" s="26"/>
      <c r="H11" s="26"/>
      <c r="I11" s="26"/>
      <c r="J11" s="27"/>
      <c r="K11" s="26"/>
      <c r="L11" s="27"/>
      <c r="M11" s="31"/>
    </row>
    <row r="12" spans="1:14">
      <c r="A12" s="20" t="s">
        <v>21</v>
      </c>
      <c r="B12" s="19">
        <v>0</v>
      </c>
      <c r="E12" s="31"/>
      <c r="F12" t="s">
        <v>53</v>
      </c>
      <c r="G12" s="26"/>
      <c r="H12" s="26"/>
      <c r="I12" s="26"/>
      <c r="J12" s="27"/>
      <c r="K12" s="26"/>
      <c r="L12" s="27"/>
      <c r="M12" s="31"/>
    </row>
    <row r="13" spans="1:14">
      <c r="A13" s="20" t="s">
        <v>22</v>
      </c>
      <c r="B13" s="19">
        <v>0</v>
      </c>
      <c r="E13" s="31"/>
      <c r="F13" t="s">
        <v>54</v>
      </c>
      <c r="G13" s="26"/>
      <c r="H13" s="26"/>
      <c r="I13" s="26"/>
      <c r="J13" s="27"/>
      <c r="K13" s="26"/>
      <c r="L13" s="27"/>
      <c r="M13" s="31"/>
    </row>
    <row r="14" spans="1:14">
      <c r="A14" s="20" t="s">
        <v>23</v>
      </c>
      <c r="B14" s="19">
        <v>0</v>
      </c>
      <c r="E14" s="31"/>
      <c r="F14" t="s">
        <v>55</v>
      </c>
      <c r="G14" s="26"/>
      <c r="H14" s="26"/>
      <c r="I14" s="26"/>
      <c r="J14" s="27"/>
      <c r="K14" s="26"/>
      <c r="L14" s="27"/>
      <c r="M14" s="31"/>
    </row>
    <row r="15" spans="1:14">
      <c r="A15" s="20" t="s">
        <v>24</v>
      </c>
      <c r="B15" s="19">
        <v>0</v>
      </c>
      <c r="D15" s="35"/>
      <c r="G15" s="35">
        <f>SUM(G3:G14)</f>
        <v>0</v>
      </c>
      <c r="H15" s="35">
        <f>SUM(H3:H14)</f>
        <v>0</v>
      </c>
      <c r="I15" s="35">
        <f>SUM(I3:I14)</f>
        <v>0</v>
      </c>
      <c r="K15" s="35">
        <f>SUM(K3:K14)</f>
        <v>0</v>
      </c>
      <c r="L15" s="35">
        <f>SUM(L3:L14)</f>
        <v>0</v>
      </c>
    </row>
    <row r="16" spans="1:14">
      <c r="A16" s="20" t="s">
        <v>25</v>
      </c>
      <c r="B16" s="19">
        <v>0</v>
      </c>
    </row>
    <row r="17" spans="1:12">
      <c r="A17" s="20" t="s">
        <v>26</v>
      </c>
      <c r="B17" s="19">
        <f>H15</f>
        <v>0</v>
      </c>
      <c r="G17" s="13" t="s">
        <v>33</v>
      </c>
      <c r="H17" s="13" t="s">
        <v>56</v>
      </c>
      <c r="I17" s="13" t="s">
        <v>61</v>
      </c>
    </row>
    <row r="18" spans="1:12">
      <c r="A18" s="18" t="s">
        <v>27</v>
      </c>
      <c r="B18" s="19"/>
      <c r="F18" t="s">
        <v>44</v>
      </c>
      <c r="G18" s="26"/>
      <c r="H18" s="26"/>
      <c r="I18" s="26"/>
    </row>
    <row r="19" spans="1:12">
      <c r="A19" s="20" t="s">
        <v>28</v>
      </c>
      <c r="B19" s="19">
        <v>0</v>
      </c>
      <c r="F19" t="s">
        <v>45</v>
      </c>
      <c r="G19" s="26"/>
      <c r="H19" s="26"/>
      <c r="I19" s="26"/>
    </row>
    <row r="20" spans="1:12">
      <c r="A20" s="20" t="s">
        <v>29</v>
      </c>
      <c r="B20" s="19">
        <v>0</v>
      </c>
      <c r="F20" t="s">
        <v>46</v>
      </c>
      <c r="G20" s="26"/>
      <c r="H20" s="26"/>
      <c r="I20" s="26"/>
    </row>
    <row r="21" spans="1:12">
      <c r="A21" s="20" t="s">
        <v>30</v>
      </c>
      <c r="B21" s="19">
        <v>0</v>
      </c>
      <c r="F21" t="s">
        <v>47</v>
      </c>
      <c r="G21" s="26"/>
      <c r="H21" s="26"/>
      <c r="I21" s="26"/>
    </row>
    <row r="22" spans="1:12">
      <c r="A22" s="20" t="s">
        <v>31</v>
      </c>
      <c r="B22" s="19">
        <v>0</v>
      </c>
      <c r="F22" t="s">
        <v>48</v>
      </c>
      <c r="G22" s="26"/>
      <c r="H22" s="26"/>
      <c r="I22" s="26"/>
    </row>
    <row r="23" spans="1:12">
      <c r="A23" s="20" t="s">
        <v>32</v>
      </c>
      <c r="B23" s="19">
        <v>0</v>
      </c>
      <c r="D23" s="27"/>
      <c r="E23" s="21"/>
      <c r="F23" t="s">
        <v>49</v>
      </c>
      <c r="G23" s="26"/>
      <c r="H23" s="26"/>
      <c r="I23" s="26"/>
    </row>
    <row r="24" spans="1:12" ht="15.75" thickBot="1">
      <c r="A24" s="20" t="s">
        <v>34</v>
      </c>
      <c r="B24" s="22">
        <f>G30+G15+H15</f>
        <v>0</v>
      </c>
      <c r="D24" s="27"/>
      <c r="E24" s="24"/>
      <c r="F24" t="s">
        <v>50</v>
      </c>
      <c r="G24" s="26"/>
      <c r="H24" s="26"/>
      <c r="I24" s="26"/>
    </row>
    <row r="25" spans="1:12" ht="15.75" thickTop="1">
      <c r="B25" s="19">
        <f>SUM(B11,B12,B13,B14,B15,B16,B17,B19,B20,B22,B21,B23,B24)</f>
        <v>0</v>
      </c>
      <c r="C25" s="23"/>
      <c r="D25" s="27"/>
      <c r="E25" s="25"/>
      <c r="F25" t="s">
        <v>51</v>
      </c>
      <c r="G25" s="26"/>
      <c r="H25" s="26"/>
      <c r="I25" s="26"/>
    </row>
    <row r="26" spans="1:12">
      <c r="B26" s="8"/>
      <c r="D26" s="27"/>
      <c r="E26" s="25"/>
      <c r="F26" t="s">
        <v>52</v>
      </c>
      <c r="G26" s="26"/>
      <c r="H26" s="26"/>
      <c r="I26" s="26"/>
    </row>
    <row r="27" spans="1:12">
      <c r="D27" s="27"/>
      <c r="E27" s="25"/>
      <c r="F27" t="s">
        <v>53</v>
      </c>
      <c r="G27" s="26"/>
      <c r="H27" s="26"/>
      <c r="I27" s="26"/>
    </row>
    <row r="28" spans="1:12">
      <c r="A28" t="s">
        <v>35</v>
      </c>
      <c r="B28" s="6">
        <f>Valuation!B23</f>
        <v>568000</v>
      </c>
      <c r="D28" s="27"/>
      <c r="E28" s="25"/>
      <c r="F28" t="s">
        <v>54</v>
      </c>
      <c r="G28" s="26"/>
      <c r="H28" s="26"/>
      <c r="I28" s="26"/>
    </row>
    <row r="29" spans="1:12">
      <c r="D29" s="27"/>
      <c r="F29" t="s">
        <v>55</v>
      </c>
      <c r="G29" s="26"/>
      <c r="H29" s="26"/>
      <c r="I29" s="46"/>
    </row>
    <row r="30" spans="1:12">
      <c r="B30" t="str">
        <f>B3</f>
        <v>RSA</v>
      </c>
      <c r="F30" s="13" t="s">
        <v>66</v>
      </c>
      <c r="G30" s="46">
        <f>SUM(G18:G29)</f>
        <v>0</v>
      </c>
      <c r="H30" s="46">
        <f>SUM(H18:H29)</f>
        <v>0</v>
      </c>
      <c r="I30" s="35">
        <f>SUM(I18:I29)</f>
        <v>0</v>
      </c>
      <c r="J30" s="13"/>
      <c r="K30" s="13"/>
      <c r="L30" s="13"/>
    </row>
    <row r="31" spans="1:12">
      <c r="B31" t="str">
        <f>B4</f>
        <v>RSA</v>
      </c>
    </row>
    <row r="32" spans="1:12">
      <c r="A32" t="s">
        <v>89</v>
      </c>
      <c r="B32" s="82">
        <v>18000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23"/>
  <sheetViews>
    <sheetView workbookViewId="0">
      <selection activeCell="C15" sqref="C15"/>
    </sheetView>
  </sheetViews>
  <sheetFormatPr defaultRowHeight="15"/>
  <cols>
    <col min="1" max="1" width="19.140625" customWidth="1"/>
    <col min="2" max="2" width="37.42578125" bestFit="1" customWidth="1"/>
    <col min="3" max="3" width="31.28515625" customWidth="1"/>
    <col min="4" max="4" width="21.7109375" style="8" bestFit="1" customWidth="1"/>
    <col min="5" max="6" width="11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>
      <c r="A2" s="1" t="s">
        <v>0</v>
      </c>
    </row>
    <row r="4" spans="1:19">
      <c r="A4" s="2" t="s">
        <v>1</v>
      </c>
      <c r="B4" s="2">
        <f>'Data Capture'!B5</f>
        <v>0</v>
      </c>
    </row>
    <row r="5" spans="1:19">
      <c r="A5" s="2" t="s">
        <v>2</v>
      </c>
      <c r="B5" s="2" t="str">
        <f>'Data Capture'!B7:E7</f>
        <v>Mr Andrew Robert Whitemore</v>
      </c>
    </row>
    <row r="6" spans="1:19">
      <c r="A6" s="2" t="s">
        <v>3</v>
      </c>
      <c r="B6" s="16">
        <f>'Data Capture'!B6</f>
        <v>0</v>
      </c>
    </row>
    <row r="7" spans="1:19">
      <c r="A7" s="2" t="s">
        <v>4</v>
      </c>
      <c r="B7" s="15">
        <f>'Data Capture'!B8</f>
        <v>43195</v>
      </c>
    </row>
    <row r="8" spans="1:19">
      <c r="B8" s="14"/>
      <c r="H8" t="s">
        <v>61</v>
      </c>
    </row>
    <row r="9" spans="1:19" ht="15.75" thickBot="1">
      <c r="H9" t="s">
        <v>44</v>
      </c>
      <c r="I9" t="s">
        <v>62</v>
      </c>
      <c r="J9" t="s">
        <v>46</v>
      </c>
      <c r="K9" t="s">
        <v>63</v>
      </c>
      <c r="L9" t="s">
        <v>48</v>
      </c>
      <c r="M9" t="s">
        <v>49</v>
      </c>
      <c r="N9" t="s">
        <v>50</v>
      </c>
      <c r="O9" t="s">
        <v>51</v>
      </c>
      <c r="P9" t="s">
        <v>52</v>
      </c>
      <c r="Q9" t="s">
        <v>53</v>
      </c>
      <c r="R9" t="s">
        <v>54</v>
      </c>
      <c r="S9" t="s">
        <v>55</v>
      </c>
    </row>
    <row r="10" spans="1:19" ht="15.75" thickBot="1">
      <c r="A10" s="4" t="s">
        <v>4</v>
      </c>
      <c r="B10" s="5" t="s">
        <v>5</v>
      </c>
      <c r="C10" s="5" t="s">
        <v>6</v>
      </c>
      <c r="D10" s="5" t="s">
        <v>37</v>
      </c>
      <c r="E10" s="5" t="s">
        <v>41</v>
      </c>
      <c r="F10" s="5" t="s">
        <v>42</v>
      </c>
      <c r="G10" s="5" t="s">
        <v>43</v>
      </c>
    </row>
    <row r="11" spans="1:19">
      <c r="A11" s="15"/>
      <c r="B11" s="6">
        <v>400000</v>
      </c>
      <c r="C11" s="42" t="s">
        <v>78</v>
      </c>
      <c r="D11" s="43" t="s">
        <v>83</v>
      </c>
      <c r="E11" s="47"/>
      <c r="F11" s="47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19">
      <c r="A12" s="15"/>
      <c r="B12" s="7"/>
      <c r="C12" s="3" t="s">
        <v>79</v>
      </c>
      <c r="D12" s="68" t="s">
        <v>84</v>
      </c>
      <c r="E12" s="47"/>
      <c r="F12" s="49"/>
      <c r="G12" s="49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1:19">
      <c r="A13" s="15"/>
      <c r="B13" s="7">
        <v>150000</v>
      </c>
      <c r="C13" s="3" t="s">
        <v>80</v>
      </c>
      <c r="D13" s="44" t="s">
        <v>85</v>
      </c>
      <c r="E13" s="47"/>
      <c r="F13" s="49"/>
      <c r="G13" s="49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>
      <c r="A14" s="15">
        <v>43325</v>
      </c>
      <c r="B14" s="7">
        <v>18000</v>
      </c>
      <c r="C14" s="3" t="s">
        <v>79</v>
      </c>
      <c r="D14" s="44"/>
      <c r="E14" s="47"/>
      <c r="F14" s="49"/>
      <c r="G14" s="49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</row>
    <row r="15" spans="1:19">
      <c r="A15" s="15"/>
      <c r="B15" s="7"/>
      <c r="C15" s="3"/>
      <c r="D15" s="44"/>
      <c r="E15" s="47"/>
      <c r="F15" s="49"/>
      <c r="G15" s="49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19">
      <c r="A16" s="15"/>
      <c r="B16" s="7"/>
      <c r="C16" s="3"/>
      <c r="D16" s="44"/>
      <c r="E16" s="47"/>
      <c r="F16" s="49"/>
      <c r="G16" s="49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19">
      <c r="A17" s="15"/>
      <c r="B17" s="7"/>
      <c r="C17" s="3"/>
      <c r="D17" s="44"/>
      <c r="E17" s="47"/>
      <c r="F17" s="49"/>
      <c r="G17" s="49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>
      <c r="A18" s="15"/>
      <c r="B18" s="7"/>
      <c r="C18" s="3"/>
      <c r="D18" s="44"/>
      <c r="E18" s="47"/>
      <c r="F18" s="49"/>
      <c r="G18" s="49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ht="15.75" thickBot="1">
      <c r="A19" s="15"/>
      <c r="B19" s="9"/>
      <c r="C19" s="10"/>
      <c r="D19" s="45"/>
      <c r="E19" s="50"/>
      <c r="F19" s="50"/>
      <c r="G19" s="50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19">
      <c r="A20" s="39" t="s">
        <v>59</v>
      </c>
      <c r="B20" s="40">
        <f>B12</f>
        <v>0</v>
      </c>
      <c r="C20" s="40"/>
      <c r="D20" s="40" t="str">
        <f t="shared" ref="D20:G20" si="0">D12</f>
        <v>inspecied on 9/12/16 for £713,768</v>
      </c>
      <c r="E20" s="40">
        <f t="shared" si="0"/>
        <v>0</v>
      </c>
      <c r="F20" s="40">
        <f t="shared" si="0"/>
        <v>0</v>
      </c>
      <c r="G20" s="40">
        <f t="shared" si="0"/>
        <v>0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19">
      <c r="A21" s="41" t="s">
        <v>60</v>
      </c>
      <c r="B21" s="37">
        <f>B13</f>
        <v>150000</v>
      </c>
      <c r="C21" s="37"/>
      <c r="D21" s="37" t="str">
        <f t="shared" ref="D21:G21" si="1">D13</f>
        <v>loan granted on 9/3/17</v>
      </c>
      <c r="E21" s="37">
        <f t="shared" si="1"/>
        <v>0</v>
      </c>
      <c r="F21" s="37">
        <f t="shared" si="1"/>
        <v>0</v>
      </c>
      <c r="G21" s="37">
        <f t="shared" si="1"/>
        <v>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 ht="15.75" thickBot="1">
      <c r="A22" s="38" t="s">
        <v>58</v>
      </c>
      <c r="B22" s="51">
        <f>B11</f>
        <v>400000</v>
      </c>
      <c r="C22" s="51"/>
      <c r="D22" s="51" t="str">
        <f t="shared" ref="D22:G22" si="2">D11</f>
        <v>purchased on 6/3/17</v>
      </c>
      <c r="E22" s="51">
        <f t="shared" si="2"/>
        <v>0</v>
      </c>
      <c r="F22" s="51">
        <f t="shared" si="2"/>
        <v>0</v>
      </c>
      <c r="G22" s="51">
        <f t="shared" si="2"/>
        <v>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19" ht="15.75" thickBot="1">
      <c r="A23" s="11" t="s">
        <v>57</v>
      </c>
      <c r="B23" s="12">
        <f>SUM(B11:B19)</f>
        <v>568000</v>
      </c>
      <c r="C23" s="12"/>
      <c r="D23" s="12">
        <f t="shared" ref="D23:G23" si="3">SUM(D11:D19)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zoomScale="70" zoomScaleNormal="70" workbookViewId="0">
      <selection activeCell="A13" sqref="A13"/>
    </sheetView>
  </sheetViews>
  <sheetFormatPr defaultRowHeight="21"/>
  <cols>
    <col min="1" max="1" width="58.140625" style="53" bestFit="1" customWidth="1"/>
    <col min="2" max="2" width="16.28515625" style="53" bestFit="1" customWidth="1"/>
    <col min="3" max="3" width="26.140625" style="53" customWidth="1"/>
    <col min="4" max="4" width="34.28515625" style="53" bestFit="1" customWidth="1"/>
    <col min="5" max="5" width="14.5703125" style="53" customWidth="1"/>
    <col min="6" max="6" width="23" style="53" customWidth="1"/>
    <col min="7" max="7" width="34.28515625" style="53" bestFit="1" customWidth="1"/>
    <col min="8" max="9" width="14.5703125" style="53" customWidth="1"/>
    <col min="10" max="10" width="34.28515625" style="53" bestFit="1" customWidth="1"/>
    <col min="11" max="12" width="14.5703125" style="53" customWidth="1"/>
    <col min="13" max="13" width="34.28515625" style="53" bestFit="1" customWidth="1"/>
    <col min="14" max="15" width="14.5703125" style="53" customWidth="1"/>
    <col min="16" max="16" width="27.5703125" style="53" customWidth="1"/>
    <col min="17" max="18" width="14.5703125" style="53" customWidth="1"/>
    <col min="19" max="16384" width="9.140625" style="53"/>
  </cols>
  <sheetData>
    <row r="1" spans="1:18" ht="22.5" customHeight="1">
      <c r="A1" s="52" t="s">
        <v>16</v>
      </c>
      <c r="B1" s="73"/>
      <c r="C1" s="74"/>
    </row>
    <row r="2" spans="1:18">
      <c r="L2" s="54"/>
    </row>
    <row r="3" spans="1:18" ht="20.25" customHeight="1">
      <c r="A3" s="52" t="s">
        <v>7</v>
      </c>
      <c r="B3" s="70" t="str">
        <f>'Data Capture'!B7</f>
        <v>Mr Andrew Robert Whitemore</v>
      </c>
      <c r="C3" s="71"/>
      <c r="D3" s="52" t="s">
        <v>7</v>
      </c>
      <c r="E3" s="70" t="str">
        <f>'Data Capture'!C7</f>
        <v>Mrs Joanne Whitemore</v>
      </c>
      <c r="F3" s="71"/>
      <c r="G3" s="52" t="s">
        <v>7</v>
      </c>
      <c r="H3" s="70">
        <f>'Data Capture'!D7</f>
        <v>0</v>
      </c>
      <c r="I3" s="71"/>
      <c r="J3" s="52" t="s">
        <v>7</v>
      </c>
      <c r="K3" s="72">
        <f>'Data Capture'!E7</f>
        <v>0</v>
      </c>
      <c r="L3" s="71"/>
      <c r="M3" s="52" t="s">
        <v>7</v>
      </c>
      <c r="N3" s="70" t="s">
        <v>12</v>
      </c>
      <c r="O3" s="71"/>
      <c r="P3" s="52" t="s">
        <v>7</v>
      </c>
      <c r="Q3" s="70" t="s">
        <v>12</v>
      </c>
      <c r="R3" s="71"/>
    </row>
    <row r="4" spans="1:18" ht="20.25" customHeight="1"/>
    <row r="5" spans="1:18" ht="20.25" customHeight="1">
      <c r="A5" s="53" t="s">
        <v>8</v>
      </c>
      <c r="B5" s="55" t="s">
        <v>4</v>
      </c>
      <c r="C5" s="56" t="s">
        <v>9</v>
      </c>
      <c r="D5" s="53" t="s">
        <v>8</v>
      </c>
      <c r="E5" s="55" t="s">
        <v>4</v>
      </c>
      <c r="F5" s="56" t="s">
        <v>9</v>
      </c>
      <c r="G5" s="53" t="s">
        <v>8</v>
      </c>
      <c r="H5" s="55" t="s">
        <v>4</v>
      </c>
      <c r="I5" s="56" t="s">
        <v>9</v>
      </c>
      <c r="J5" s="53" t="s">
        <v>8</v>
      </c>
      <c r="K5" s="55" t="s">
        <v>4</v>
      </c>
      <c r="L5" s="56" t="s">
        <v>9</v>
      </c>
      <c r="M5" s="53" t="s">
        <v>8</v>
      </c>
      <c r="N5" s="55" t="s">
        <v>4</v>
      </c>
      <c r="O5" s="56" t="s">
        <v>9</v>
      </c>
      <c r="P5" s="53" t="s">
        <v>8</v>
      </c>
      <c r="Q5" s="55" t="s">
        <v>4</v>
      </c>
      <c r="R5" s="56" t="s">
        <v>9</v>
      </c>
    </row>
    <row r="6" spans="1:18" ht="20.25" customHeight="1">
      <c r="A6" s="53" t="s">
        <v>81</v>
      </c>
      <c r="B6" s="57">
        <v>42713</v>
      </c>
      <c r="C6" s="58">
        <v>7926.22</v>
      </c>
      <c r="E6" s="57"/>
      <c r="F6" s="58"/>
      <c r="H6" s="59"/>
      <c r="I6" s="58"/>
      <c r="K6" s="59"/>
      <c r="L6" s="58"/>
      <c r="N6" s="59"/>
      <c r="O6" s="58"/>
      <c r="Q6" s="59"/>
      <c r="R6" s="58"/>
    </row>
    <row r="7" spans="1:18" ht="20.25" customHeight="1">
      <c r="A7" s="53" t="s">
        <v>82</v>
      </c>
      <c r="B7" s="57">
        <v>42713</v>
      </c>
      <c r="C7" s="58">
        <v>713768</v>
      </c>
      <c r="E7" s="59"/>
      <c r="F7" s="58"/>
      <c r="H7" s="59"/>
      <c r="I7" s="58"/>
      <c r="K7" s="59"/>
      <c r="L7" s="58"/>
      <c r="N7" s="59"/>
      <c r="O7" s="58"/>
      <c r="Q7" s="59"/>
      <c r="R7" s="58"/>
    </row>
    <row r="8" spans="1:18" ht="20.25" customHeight="1">
      <c r="B8" s="59"/>
      <c r="C8" s="58"/>
      <c r="E8" s="59"/>
      <c r="F8" s="58"/>
      <c r="H8" s="59"/>
      <c r="I8" s="58"/>
      <c r="K8" s="59"/>
      <c r="L8" s="58"/>
      <c r="N8" s="59"/>
      <c r="O8" s="58"/>
      <c r="Q8" s="59"/>
      <c r="R8" s="58"/>
    </row>
    <row r="9" spans="1:18" ht="20.25" customHeight="1">
      <c r="A9" s="53" t="s">
        <v>86</v>
      </c>
      <c r="B9" s="57">
        <v>42811</v>
      </c>
      <c r="C9" s="58">
        <v>210000</v>
      </c>
      <c r="E9" s="59"/>
      <c r="F9" s="58"/>
      <c r="H9" s="59"/>
      <c r="I9" s="58"/>
      <c r="K9" s="59"/>
      <c r="L9" s="58"/>
      <c r="N9" s="59"/>
      <c r="O9" s="58"/>
      <c r="Q9" s="59"/>
      <c r="R9" s="58"/>
    </row>
    <row r="10" spans="1:18" ht="20.25" customHeight="1">
      <c r="A10" s="69" t="s">
        <v>87</v>
      </c>
      <c r="B10" s="57">
        <v>42832</v>
      </c>
      <c r="C10" s="58">
        <v>80000</v>
      </c>
      <c r="E10" s="59"/>
      <c r="F10" s="58"/>
      <c r="H10" s="59"/>
      <c r="I10" s="58"/>
      <c r="K10" s="59"/>
      <c r="L10" s="58"/>
      <c r="N10" s="59"/>
      <c r="O10" s="58"/>
      <c r="Q10" s="59"/>
      <c r="R10" s="58"/>
    </row>
    <row r="11" spans="1:18" ht="20.25" customHeight="1">
      <c r="B11" s="59"/>
      <c r="C11" s="58"/>
      <c r="E11" s="59"/>
      <c r="F11" s="58"/>
      <c r="H11" s="59"/>
      <c r="I11" s="58"/>
      <c r="K11" s="59"/>
      <c r="L11" s="58"/>
      <c r="N11" s="59"/>
      <c r="O11" s="58"/>
      <c r="Q11" s="59"/>
      <c r="R11" s="58"/>
    </row>
    <row r="12" spans="1:18" ht="20.25" customHeight="1">
      <c r="A12" s="53" t="s">
        <v>88</v>
      </c>
      <c r="B12" s="57">
        <v>42836</v>
      </c>
      <c r="C12" s="58">
        <v>-242233.47</v>
      </c>
      <c r="E12" s="59"/>
      <c r="F12" s="58"/>
      <c r="H12" s="59"/>
      <c r="I12" s="58"/>
      <c r="K12" s="59"/>
      <c r="L12" s="58"/>
      <c r="N12" s="59"/>
      <c r="O12" s="58"/>
      <c r="Q12" s="59"/>
      <c r="R12" s="58"/>
    </row>
    <row r="13" spans="1:18" ht="20.25" customHeight="1">
      <c r="B13" s="59"/>
      <c r="C13" s="58"/>
      <c r="E13" s="59"/>
      <c r="F13" s="58"/>
      <c r="H13" s="59"/>
      <c r="I13" s="58"/>
      <c r="K13" s="59"/>
      <c r="L13" s="58"/>
      <c r="N13" s="59"/>
      <c r="O13" s="58"/>
      <c r="Q13" s="59"/>
      <c r="R13" s="58"/>
    </row>
    <row r="14" spans="1:18" ht="20.25" customHeight="1">
      <c r="B14" s="59"/>
      <c r="C14" s="58"/>
      <c r="E14" s="59"/>
      <c r="F14" s="58"/>
      <c r="H14" s="59"/>
      <c r="I14" s="58"/>
      <c r="K14" s="59"/>
      <c r="L14" s="58"/>
      <c r="N14" s="59"/>
      <c r="O14" s="58"/>
      <c r="Q14" s="59"/>
      <c r="R14" s="58"/>
    </row>
    <row r="15" spans="1:18" ht="20.25" customHeight="1">
      <c r="B15" s="59"/>
      <c r="C15" s="58"/>
      <c r="E15" s="59"/>
      <c r="F15" s="58"/>
      <c r="H15" s="59"/>
      <c r="I15" s="58"/>
      <c r="K15" s="59"/>
      <c r="L15" s="58"/>
      <c r="N15" s="59"/>
      <c r="O15" s="58"/>
      <c r="Q15" s="59"/>
      <c r="R15" s="58"/>
    </row>
    <row r="16" spans="1:18" ht="20.25" customHeight="1">
      <c r="B16" s="59"/>
      <c r="C16" s="58"/>
      <c r="E16" s="59"/>
      <c r="F16" s="58"/>
      <c r="H16" s="59"/>
      <c r="I16" s="58"/>
      <c r="K16" s="59"/>
      <c r="L16" s="58"/>
      <c r="N16" s="59"/>
      <c r="O16" s="58"/>
      <c r="Q16" s="59"/>
      <c r="R16" s="58"/>
    </row>
    <row r="17" spans="2:18" ht="20.25" customHeight="1">
      <c r="B17" s="59"/>
      <c r="C17" s="58"/>
      <c r="E17" s="59"/>
      <c r="F17" s="58"/>
      <c r="H17" s="59"/>
      <c r="I17" s="58"/>
      <c r="K17" s="59"/>
      <c r="L17" s="58"/>
      <c r="N17" s="59"/>
      <c r="O17" s="58"/>
      <c r="Q17" s="59"/>
      <c r="R17" s="58"/>
    </row>
    <row r="18" spans="2:18" ht="20.25" customHeight="1">
      <c r="B18" s="59"/>
      <c r="C18" s="58"/>
      <c r="E18" s="59"/>
      <c r="F18" s="58"/>
      <c r="H18" s="59"/>
      <c r="I18" s="58"/>
      <c r="K18" s="59"/>
      <c r="L18" s="58"/>
      <c r="N18" s="59"/>
      <c r="O18" s="58"/>
      <c r="Q18" s="59"/>
      <c r="R18" s="58"/>
    </row>
    <row r="19" spans="2:18" ht="20.25" customHeight="1">
      <c r="B19" s="59"/>
      <c r="C19" s="58"/>
      <c r="E19" s="59"/>
      <c r="F19" s="58"/>
      <c r="H19" s="59"/>
      <c r="I19" s="58"/>
      <c r="K19" s="59"/>
      <c r="L19" s="58"/>
      <c r="N19" s="59"/>
      <c r="O19" s="58"/>
      <c r="Q19" s="59"/>
      <c r="R19" s="58"/>
    </row>
    <row r="20" spans="2:18" ht="20.25" customHeight="1">
      <c r="B20" s="59"/>
      <c r="C20" s="58"/>
      <c r="E20" s="59"/>
      <c r="F20" s="58"/>
      <c r="H20" s="59"/>
      <c r="I20" s="58"/>
      <c r="K20" s="59"/>
      <c r="L20" s="58"/>
      <c r="N20" s="59"/>
      <c r="O20" s="58"/>
      <c r="Q20" s="59"/>
      <c r="R20" s="58"/>
    </row>
    <row r="21" spans="2:18" ht="20.25" customHeight="1">
      <c r="B21" s="59"/>
      <c r="C21" s="58"/>
      <c r="E21" s="59"/>
      <c r="F21" s="58"/>
      <c r="H21" s="59"/>
      <c r="I21" s="58"/>
      <c r="K21" s="59"/>
      <c r="L21" s="58"/>
      <c r="N21" s="59"/>
      <c r="O21" s="58"/>
      <c r="Q21" s="59"/>
      <c r="R21" s="58"/>
    </row>
    <row r="22" spans="2:18" ht="20.25" customHeight="1">
      <c r="B22" s="59"/>
      <c r="C22" s="58"/>
      <c r="E22" s="59"/>
      <c r="F22" s="58"/>
      <c r="H22" s="59"/>
      <c r="I22" s="58"/>
      <c r="K22" s="59"/>
      <c r="L22" s="58"/>
      <c r="N22" s="59"/>
      <c r="O22" s="58"/>
      <c r="Q22" s="59"/>
      <c r="R22" s="58"/>
    </row>
    <row r="23" spans="2:18" ht="20.25" customHeight="1">
      <c r="B23" s="59"/>
      <c r="C23" s="58"/>
      <c r="E23" s="59"/>
      <c r="F23" s="58"/>
      <c r="H23" s="59"/>
      <c r="I23" s="58"/>
      <c r="K23" s="59"/>
      <c r="L23" s="58"/>
      <c r="N23" s="59"/>
      <c r="O23" s="58"/>
      <c r="Q23" s="59"/>
      <c r="R23" s="58"/>
    </row>
    <row r="24" spans="2:18" ht="20.25" customHeight="1">
      <c r="B24" s="59"/>
      <c r="C24" s="58"/>
      <c r="E24" s="59"/>
      <c r="F24" s="58"/>
      <c r="H24" s="59"/>
      <c r="I24" s="58"/>
      <c r="K24" s="59"/>
      <c r="L24" s="58"/>
      <c r="N24" s="59"/>
      <c r="O24" s="58"/>
      <c r="Q24" s="59"/>
      <c r="R24" s="58"/>
    </row>
    <row r="25" spans="2:18" ht="20.25" customHeight="1">
      <c r="B25" s="59"/>
      <c r="C25" s="58"/>
      <c r="E25" s="59"/>
      <c r="F25" s="58"/>
      <c r="H25" s="59"/>
      <c r="I25" s="58"/>
      <c r="K25" s="59"/>
      <c r="L25" s="58"/>
      <c r="N25" s="59"/>
      <c r="O25" s="58"/>
      <c r="Q25" s="59"/>
      <c r="R25" s="58"/>
    </row>
    <row r="26" spans="2:18" ht="20.25" customHeight="1">
      <c r="B26" s="59"/>
      <c r="C26" s="58"/>
      <c r="E26" s="59"/>
      <c r="F26" s="58"/>
      <c r="H26" s="59"/>
      <c r="I26" s="58"/>
      <c r="K26" s="59"/>
      <c r="L26" s="58"/>
      <c r="N26" s="59"/>
      <c r="O26" s="58"/>
      <c r="Q26" s="59"/>
      <c r="R26" s="58"/>
    </row>
    <row r="27" spans="2:18" ht="20.25" customHeight="1">
      <c r="B27" s="59"/>
      <c r="C27" s="58"/>
      <c r="E27" s="59"/>
      <c r="F27" s="58"/>
      <c r="H27" s="59"/>
      <c r="I27" s="58"/>
      <c r="K27" s="59"/>
      <c r="L27" s="58"/>
      <c r="N27" s="59"/>
      <c r="O27" s="58"/>
      <c r="Q27" s="59"/>
      <c r="R27" s="58"/>
    </row>
    <row r="28" spans="2:18" ht="20.25" customHeight="1">
      <c r="B28" s="59"/>
      <c r="C28" s="58"/>
      <c r="E28" s="59"/>
      <c r="F28" s="58"/>
      <c r="H28" s="59"/>
      <c r="I28" s="58"/>
      <c r="K28" s="59"/>
      <c r="L28" s="58"/>
      <c r="N28" s="59"/>
      <c r="O28" s="58"/>
      <c r="Q28" s="59"/>
      <c r="R28" s="58"/>
    </row>
    <row r="29" spans="2:18" ht="20.25" customHeight="1">
      <c r="B29" s="59"/>
      <c r="C29" s="58"/>
      <c r="E29" s="59"/>
      <c r="F29" s="58"/>
      <c r="H29" s="59"/>
      <c r="I29" s="58"/>
      <c r="K29" s="59"/>
      <c r="L29" s="58"/>
      <c r="N29" s="59"/>
      <c r="O29" s="58"/>
      <c r="Q29" s="59"/>
      <c r="R29" s="58"/>
    </row>
    <row r="30" spans="2:18" ht="20.25" customHeight="1">
      <c r="C30" s="60"/>
      <c r="F30" s="60"/>
      <c r="I30" s="60"/>
      <c r="L30" s="60"/>
      <c r="O30" s="60"/>
      <c r="R30" s="60"/>
    </row>
    <row r="31" spans="2:18" ht="20.25" customHeight="1">
      <c r="B31" s="52" t="s">
        <v>10</v>
      </c>
      <c r="C31" s="61">
        <f>SUM(C6:C29)</f>
        <v>769460.75</v>
      </c>
      <c r="E31" s="52" t="s">
        <v>10</v>
      </c>
      <c r="F31" s="61">
        <f>SUM(F6:F29)</f>
        <v>0</v>
      </c>
      <c r="H31" s="52" t="s">
        <v>10</v>
      </c>
      <c r="I31" s="61">
        <f>SUM(I6:I29)</f>
        <v>0</v>
      </c>
      <c r="K31" s="52" t="s">
        <v>10</v>
      </c>
      <c r="L31" s="61">
        <f>SUM(L6:L29)</f>
        <v>0</v>
      </c>
      <c r="N31" s="52" t="s">
        <v>10</v>
      </c>
      <c r="O31" s="61">
        <f>SUM(O6:O29)</f>
        <v>0</v>
      </c>
      <c r="Q31" s="52" t="s">
        <v>10</v>
      </c>
      <c r="R31" s="61">
        <f>SUM(R6:R29)</f>
        <v>0</v>
      </c>
    </row>
    <row r="32" spans="2:18" ht="20.25" customHeight="1"/>
    <row r="35" spans="1:11" ht="18.75" customHeight="1">
      <c r="B35" s="77" t="s">
        <v>13</v>
      </c>
      <c r="C35" s="77"/>
    </row>
    <row r="36" spans="1:11" ht="18.75" customHeight="1"/>
    <row r="37" spans="1:11" ht="18.75" customHeight="1"/>
    <row r="38" spans="1:11" ht="23.25" customHeight="1">
      <c r="A38" s="52" t="s">
        <v>7</v>
      </c>
      <c r="B38" s="75" t="str">
        <f>B3</f>
        <v>Mr Andrew Robert Whitemore</v>
      </c>
      <c r="C38" s="75"/>
      <c r="D38" s="62" t="str">
        <f>E3</f>
        <v>Mrs Joanne Whitemore</v>
      </c>
      <c r="E38" s="75">
        <f>H3</f>
        <v>0</v>
      </c>
      <c r="F38" s="75"/>
      <c r="G38" s="62">
        <f>K3</f>
        <v>0</v>
      </c>
      <c r="H38" s="75" t="str">
        <f>N3</f>
        <v>N/A</v>
      </c>
      <c r="I38" s="75"/>
      <c r="J38" s="62" t="str">
        <f>Q3</f>
        <v>N/A</v>
      </c>
      <c r="K38" s="63"/>
    </row>
    <row r="39" spans="1:11" ht="23.25" customHeight="1">
      <c r="A39" s="52" t="s">
        <v>11</v>
      </c>
      <c r="B39" s="78">
        <f>C31/(C31+F31+I31+L31+O31+R31)</f>
        <v>1</v>
      </c>
      <c r="C39" s="78"/>
      <c r="D39" s="64">
        <f>F31/(C31+F31+I31+L31+O31+R31)</f>
        <v>0</v>
      </c>
      <c r="E39" s="78">
        <f>I31/(C31+F31+I31+L31+O31+R31)</f>
        <v>0</v>
      </c>
      <c r="F39" s="78"/>
      <c r="G39" s="64">
        <f>L31/(C31+F31+I31+L31+O31+R31)</f>
        <v>0</v>
      </c>
      <c r="H39" s="78">
        <f>O31/(C31+F31+I31+L31+O31+R31)</f>
        <v>0</v>
      </c>
      <c r="I39" s="78"/>
      <c r="J39" s="64">
        <f>R31/(C31+F31+I31+L31+O31+R31)</f>
        <v>0</v>
      </c>
    </row>
    <row r="40" spans="1:11" ht="23.25" customHeight="1"/>
    <row r="41" spans="1:11" ht="23.25" customHeight="1"/>
    <row r="42" spans="1:11" ht="23.25" customHeight="1">
      <c r="B42" s="77" t="s">
        <v>14</v>
      </c>
      <c r="C42" s="77"/>
      <c r="D42" s="65"/>
    </row>
    <row r="43" spans="1:11" ht="23.25" customHeight="1"/>
    <row r="44" spans="1:11" ht="23.25" customHeight="1">
      <c r="A44" s="52" t="s">
        <v>7</v>
      </c>
      <c r="B44" s="75" t="str">
        <f>B3</f>
        <v>Mr Andrew Robert Whitemore</v>
      </c>
      <c r="C44" s="75"/>
      <c r="D44" s="62" t="str">
        <f>E3</f>
        <v>Mrs Joanne Whitemore</v>
      </c>
      <c r="E44" s="75">
        <f>H3</f>
        <v>0</v>
      </c>
      <c r="F44" s="75"/>
      <c r="G44" s="62">
        <f>K3</f>
        <v>0</v>
      </c>
      <c r="H44" s="75" t="str">
        <f>N3</f>
        <v>N/A</v>
      </c>
      <c r="I44" s="75"/>
      <c r="J44" s="62" t="str">
        <f>Q3</f>
        <v>N/A</v>
      </c>
    </row>
    <row r="45" spans="1:11" ht="23.25" customHeight="1">
      <c r="A45" s="52" t="s">
        <v>73</v>
      </c>
      <c r="B45" s="79">
        <v>22254</v>
      </c>
      <c r="C45" s="80"/>
      <c r="D45" s="67">
        <v>23575</v>
      </c>
      <c r="E45" s="81"/>
      <c r="F45" s="80"/>
      <c r="G45" s="62"/>
      <c r="H45" s="81"/>
      <c r="I45" s="80"/>
      <c r="J45" s="62"/>
    </row>
    <row r="46" spans="1:11" ht="23.25" customHeight="1">
      <c r="A46" s="52" t="s">
        <v>74</v>
      </c>
      <c r="B46" s="81" t="s">
        <v>77</v>
      </c>
      <c r="C46" s="80"/>
      <c r="D46" s="62"/>
      <c r="E46" s="81"/>
      <c r="F46" s="80"/>
      <c r="G46" s="62"/>
      <c r="H46" s="81"/>
      <c r="I46" s="80"/>
      <c r="J46" s="62"/>
    </row>
    <row r="47" spans="1:11" ht="23.25" customHeight="1">
      <c r="A47" s="52" t="s">
        <v>15</v>
      </c>
      <c r="B47" s="76">
        <f>B39*D42</f>
        <v>0</v>
      </c>
      <c r="C47" s="76"/>
      <c r="D47" s="66">
        <f>D42*D39</f>
        <v>0</v>
      </c>
      <c r="E47" s="76">
        <f>E39*D42</f>
        <v>0</v>
      </c>
      <c r="F47" s="76"/>
      <c r="G47" s="66">
        <f>G39*D42</f>
        <v>0</v>
      </c>
      <c r="H47" s="76">
        <f>H39*D42</f>
        <v>0</v>
      </c>
      <c r="I47" s="76"/>
      <c r="J47" s="66">
        <f>J39*D42</f>
        <v>0</v>
      </c>
    </row>
  </sheetData>
  <mergeCells count="27">
    <mergeCell ref="B46:C46"/>
    <mergeCell ref="E45:F45"/>
    <mergeCell ref="E46:F46"/>
    <mergeCell ref="H45:I45"/>
    <mergeCell ref="H46:I46"/>
    <mergeCell ref="B1:C1"/>
    <mergeCell ref="H44:I44"/>
    <mergeCell ref="H47:I47"/>
    <mergeCell ref="B42:C42"/>
    <mergeCell ref="B35:C35"/>
    <mergeCell ref="B44:C44"/>
    <mergeCell ref="B47:C47"/>
    <mergeCell ref="E44:F44"/>
    <mergeCell ref="E47:F47"/>
    <mergeCell ref="B38:C38"/>
    <mergeCell ref="E38:F38"/>
    <mergeCell ref="H38:I38"/>
    <mergeCell ref="B39:C39"/>
    <mergeCell ref="E39:F39"/>
    <mergeCell ref="H39:I39"/>
    <mergeCell ref="B45:C45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bobesther</cp:lastModifiedBy>
  <cp:lastPrinted>2014-06-19T11:02:07Z</cp:lastPrinted>
  <dcterms:created xsi:type="dcterms:W3CDTF">2014-05-02T11:43:11Z</dcterms:created>
  <dcterms:modified xsi:type="dcterms:W3CDTF">2018-08-14T14:18:59Z</dcterms:modified>
</cp:coreProperties>
</file>