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Data Capture" sheetId="1" r:id="rId4"/>
  </sheets>
  <definedNames/>
  <calcPr/>
  <extLst>
    <ext uri="GoogleSheetsCustomDataVersion2">
      <go:sheetsCustomData xmlns:go="http://customooxmlschemas.google.com/" r:id="rId5" roundtripDataChecksum="2fzD8zX5cuxds1XVU0FeZqIHIswVrXjo8obbsl714sw="/>
    </ext>
  </extLst>
</workbook>
</file>

<file path=xl/sharedStrings.xml><?xml version="1.0" encoding="utf-8"?>
<sst xmlns="http://schemas.openxmlformats.org/spreadsheetml/2006/main" count="64" uniqueCount="59">
  <si>
    <t>RETURN YEAR ENDING:</t>
  </si>
  <si>
    <t>Asset</t>
  </si>
  <si>
    <t>Connected?</t>
  </si>
  <si>
    <t>Valuation</t>
  </si>
  <si>
    <t>Valuation previous return</t>
  </si>
  <si>
    <t xml:space="preserve">acquired </t>
  </si>
  <si>
    <t>Date acquired</t>
  </si>
  <si>
    <t>disposed</t>
  </si>
  <si>
    <t>Date disposed of</t>
  </si>
  <si>
    <t>income</t>
  </si>
  <si>
    <t>Scheme Name</t>
  </si>
  <si>
    <t>ZAP</t>
  </si>
  <si>
    <t>Cash at bank</t>
  </si>
  <si>
    <t>N</t>
  </si>
  <si>
    <t>PSTR</t>
  </si>
  <si>
    <t>00835723RJ</t>
  </si>
  <si>
    <t>Property (Sheffield)</t>
  </si>
  <si>
    <t>Principle Employer / Admin</t>
  </si>
  <si>
    <t>RSA</t>
  </si>
  <si>
    <t>Property (Millethorn)</t>
  </si>
  <si>
    <t>Admin ID:</t>
  </si>
  <si>
    <t>A0145081</t>
  </si>
  <si>
    <t>Property (Brunel)</t>
  </si>
  <si>
    <t>Venture Wales Venture Wales Building</t>
  </si>
  <si>
    <t xml:space="preserve">	Put together with info we had - assumed properties (2 of?) are not connected</t>
  </si>
  <si>
    <t>Pentrebach, Merthyr Tydfil</t>
  </si>
  <si>
    <t>CF48 4DR</t>
  </si>
  <si>
    <t>Transfers in</t>
  </si>
  <si>
    <t xml:space="preserve">Connected </t>
  </si>
  <si>
    <t>Contributions</t>
  </si>
  <si>
    <t xml:space="preserve">UnConnected </t>
  </si>
  <si>
    <t>Total contributions &amp; transfers:</t>
  </si>
  <si>
    <t>Cash total</t>
  </si>
  <si>
    <t>% fund split</t>
  </si>
  <si>
    <t>Totals</t>
  </si>
  <si>
    <t>IN</t>
  </si>
  <si>
    <t>Employer Contributions</t>
  </si>
  <si>
    <t>Fees</t>
  </si>
  <si>
    <t>Rental income</t>
  </si>
  <si>
    <t>Pension payments</t>
  </si>
  <si>
    <t xml:space="preserve">Loan </t>
  </si>
  <si>
    <t>VAT</t>
  </si>
  <si>
    <t xml:space="preserve">Other </t>
  </si>
  <si>
    <t>Other</t>
  </si>
  <si>
    <t>Member Contributions</t>
  </si>
  <si>
    <t>Third Party Contributions</t>
  </si>
  <si>
    <t>Relief at Source Payments</t>
  </si>
  <si>
    <t>Transfers In</t>
  </si>
  <si>
    <t>Capital Sums Borrowed</t>
  </si>
  <si>
    <t>Loan repayments In (Capital Only)</t>
  </si>
  <si>
    <t>OUT</t>
  </si>
  <si>
    <t>Transfer Out</t>
  </si>
  <si>
    <t>Lump Sum Payments</t>
  </si>
  <si>
    <t>Lump Sum Death Payments</t>
  </si>
  <si>
    <t>Annuity Purchase</t>
  </si>
  <si>
    <t>Repayment of borrowing</t>
  </si>
  <si>
    <t>Other?</t>
  </si>
  <si>
    <t>Aggregate of payments</t>
  </si>
  <si>
    <t>Scheme Value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</si>
</sst>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6">
    <numFmt numFmtId="164" formatCode="d/m/yyyy"/>
    <numFmt numFmtId="165" formatCode="&quot;£&quot;#,##0.00"/>
    <numFmt numFmtId="166" formatCode="_-&quot;£&quot;* #,##0.00_-;\-&quot;£&quot;* #,##0.00_-;_-&quot;£&quot;* &quot;-&quot;??_-;_-@"/>
    <numFmt numFmtId="167" formatCode="dd/mm/yy"/>
    <numFmt numFmtId="168" formatCode="[$£-809]#,##0.00"/>
    <numFmt numFmtId="169" formatCode="_-[$£-809]* #,##0.00_-;\-[$£-809]* #,##0.00_-;_-[$£-809]* &quot;-&quot;??_-;_-@"/>
  </numFmts>
  <fonts count="11">
    <font>
      <sz val="11.0"/>
      <color rgb="FF000000"/>
      <name val="Calibri"/>
      <scheme val="minor"/>
    </font>
    <font>
      <b/>
      <u/>
      <sz val="18.0"/>
      <color rgb="FF000000"/>
      <name val="Calibri"/>
    </font>
    <font>
      <b/>
      <u/>
      <sz val="18.0"/>
      <color rgb="FF000000"/>
      <name val="Calibri"/>
    </font>
    <font>
      <sz val="11.0"/>
      <color rgb="FF000000"/>
      <name val="Calibri"/>
    </font>
    <font>
      <b/>
      <sz val="11.0"/>
      <color rgb="FF000000"/>
      <name val="Calibri"/>
    </font>
    <font>
      <sz val="9.0"/>
      <color rgb="FF222222"/>
      <name val="Arial"/>
    </font>
    <font>
      <sz val="11.0"/>
      <color rgb="FFFF0000"/>
      <name val="Calibri"/>
    </font>
    <font>
      <sz val="11.0"/>
      <color theme="1"/>
      <name val="Calibri"/>
    </font>
    <font>
      <i/>
      <sz val="11.0"/>
      <color rgb="FF000000"/>
      <name val="Calibri"/>
    </font>
    <font>
      <b/>
      <sz val="11.0"/>
      <color theme="1"/>
      <name val="Calibri"/>
    </font>
    <font>
      <color theme="1"/>
      <name val="Calibri"/>
      <scheme val="minor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17">
    <border/>
    <border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bottom style="double">
        <color rgb="FF000000"/>
      </bottom>
    </border>
    <border>
      <left style="thin">
        <color rgb="FF000000"/>
      </left>
      <bottom style="thin">
        <color rgb="FF000000"/>
      </bottom>
    </border>
  </borders>
  <cellStyleXfs count="1">
    <xf borderId="0" fillId="0" fontId="0" numFmtId="0" applyAlignment="1" applyFont="1"/>
  </cellStyleXfs>
  <cellXfs count="61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164" xfId="0" applyAlignment="1" applyFont="1" applyNumberFormat="1">
      <alignment horizontal="center"/>
    </xf>
    <xf borderId="1" fillId="0" fontId="3" numFmtId="0" xfId="0" applyAlignment="1" applyBorder="1" applyFont="1">
      <alignment horizontal="center"/>
    </xf>
    <xf borderId="2" fillId="0" fontId="3" numFmtId="0" xfId="0" applyAlignment="1" applyBorder="1" applyFont="1">
      <alignment horizontal="center"/>
    </xf>
    <xf borderId="0" fillId="0" fontId="4" numFmtId="0" xfId="0" applyFont="1"/>
    <xf borderId="0" fillId="0" fontId="4" numFmtId="165" xfId="0" applyAlignment="1" applyFont="1" applyNumberFormat="1">
      <alignment horizontal="center"/>
    </xf>
    <xf borderId="3" fillId="0" fontId="3" numFmtId="0" xfId="0" applyAlignment="1" applyBorder="1" applyFont="1">
      <alignment horizontal="left"/>
    </xf>
    <xf borderId="4" fillId="0" fontId="3" numFmtId="165" xfId="0" applyAlignment="1" applyBorder="1" applyFont="1" applyNumberFormat="1">
      <alignment horizontal="center"/>
    </xf>
    <xf borderId="3" fillId="0" fontId="3" numFmtId="165" xfId="0" applyAlignment="1" applyBorder="1" applyFont="1" applyNumberFormat="1">
      <alignment horizontal="center"/>
    </xf>
    <xf borderId="3" fillId="2" fontId="3" numFmtId="166" xfId="0" applyAlignment="1" applyBorder="1" applyFill="1" applyFont="1" applyNumberFormat="1">
      <alignment horizontal="left"/>
    </xf>
    <xf borderId="4" fillId="0" fontId="3" numFmtId="167" xfId="0" applyAlignment="1" applyBorder="1" applyFont="1" applyNumberFormat="1">
      <alignment horizontal="center"/>
    </xf>
    <xf borderId="4" fillId="0" fontId="3" numFmtId="166" xfId="0" applyAlignment="1" applyBorder="1" applyFont="1" applyNumberFormat="1">
      <alignment horizontal="center"/>
    </xf>
    <xf borderId="0" fillId="0" fontId="5" numFmtId="0" xfId="0" applyFont="1"/>
    <xf borderId="4" fillId="0" fontId="3" numFmtId="165" xfId="0" applyAlignment="1" applyBorder="1" applyFont="1" applyNumberFormat="1">
      <alignment horizontal="center" readingOrder="0"/>
    </xf>
    <xf borderId="4" fillId="0" fontId="3" numFmtId="164" xfId="0" applyAlignment="1" applyBorder="1" applyFont="1" applyNumberFormat="1">
      <alignment horizontal="center"/>
    </xf>
    <xf borderId="3" fillId="0" fontId="6" numFmtId="165" xfId="0" applyAlignment="1" applyBorder="1" applyFont="1" applyNumberFormat="1">
      <alignment horizontal="center"/>
    </xf>
    <xf borderId="5" fillId="0" fontId="3" numFmtId="166" xfId="0" applyAlignment="1" applyBorder="1" applyFont="1" applyNumberFormat="1">
      <alignment horizontal="center"/>
    </xf>
    <xf borderId="0" fillId="0" fontId="6" numFmtId="0" xfId="0" applyFont="1"/>
    <xf borderId="0" fillId="0" fontId="6" numFmtId="0" xfId="0" applyAlignment="1" applyFont="1">
      <alignment readingOrder="0"/>
    </xf>
    <xf borderId="0" fillId="0" fontId="7" numFmtId="0" xfId="0" applyFont="1"/>
    <xf borderId="3" fillId="0" fontId="6" numFmtId="166" xfId="0" applyAlignment="1" applyBorder="1" applyFont="1" applyNumberFormat="1">
      <alignment horizontal="center"/>
    </xf>
    <xf borderId="5" fillId="0" fontId="7" numFmtId="0" xfId="0" applyBorder="1" applyFont="1"/>
    <xf borderId="3" fillId="0" fontId="7" numFmtId="165" xfId="0" applyAlignment="1" applyBorder="1" applyFont="1" applyNumberFormat="1">
      <alignment horizontal="center"/>
    </xf>
    <xf borderId="4" fillId="0" fontId="7" numFmtId="0" xfId="0" applyBorder="1" applyFont="1"/>
    <xf borderId="4" fillId="0" fontId="3" numFmtId="0" xfId="0" applyAlignment="1" applyBorder="1" applyFont="1">
      <alignment horizontal="left"/>
    </xf>
    <xf borderId="4" fillId="0" fontId="8" numFmtId="165" xfId="0" applyAlignment="1" applyBorder="1" applyFont="1" applyNumberFormat="1">
      <alignment horizontal="left" readingOrder="0"/>
    </xf>
    <xf borderId="3" fillId="0" fontId="3" numFmtId="166" xfId="0" applyAlignment="1" applyBorder="1" applyFont="1" applyNumberFormat="1">
      <alignment horizontal="center"/>
    </xf>
    <xf borderId="0" fillId="0" fontId="4" numFmtId="0" xfId="0" applyAlignment="1" applyFont="1">
      <alignment horizontal="center"/>
    </xf>
    <xf borderId="3" fillId="0" fontId="3" numFmtId="164" xfId="0" applyAlignment="1" applyBorder="1" applyFont="1" applyNumberFormat="1">
      <alignment horizontal="left"/>
    </xf>
    <xf borderId="6" fillId="0" fontId="3" numFmtId="166" xfId="0" applyAlignment="1" applyBorder="1" applyFont="1" applyNumberFormat="1">
      <alignment horizontal="center"/>
    </xf>
    <xf borderId="0" fillId="0" fontId="4" numFmtId="168" xfId="0" applyAlignment="1" applyFont="1" applyNumberFormat="1">
      <alignment horizontal="center"/>
    </xf>
    <xf borderId="7" fillId="0" fontId="4" numFmtId="0" xfId="0" applyAlignment="1" applyBorder="1" applyFont="1">
      <alignment horizontal="center" shrinkToFit="0" wrapText="1"/>
    </xf>
    <xf borderId="8" fillId="0" fontId="4" numFmtId="165" xfId="0" applyAlignment="1" applyBorder="1" applyFont="1" applyNumberFormat="1">
      <alignment horizontal="center"/>
    </xf>
    <xf borderId="9" fillId="0" fontId="4" numFmtId="165" xfId="0" applyAlignment="1" applyBorder="1" applyFont="1" applyNumberFormat="1">
      <alignment horizontal="center"/>
    </xf>
    <xf borderId="10" fillId="0" fontId="4" numFmtId="0" xfId="0" applyAlignment="1" applyBorder="1" applyFont="1">
      <alignment horizontal="center" shrinkToFit="0" wrapText="1"/>
    </xf>
    <xf borderId="11" fillId="0" fontId="4" numFmtId="165" xfId="0" applyAlignment="1" applyBorder="1" applyFont="1" applyNumberFormat="1">
      <alignment horizontal="center"/>
    </xf>
    <xf borderId="3" fillId="0" fontId="4" numFmtId="165" xfId="0" applyAlignment="1" applyBorder="1" applyFont="1" applyNumberFormat="1">
      <alignment horizontal="center"/>
    </xf>
    <xf borderId="12" fillId="0" fontId="4" numFmtId="0" xfId="0" applyAlignment="1" applyBorder="1" applyFont="1">
      <alignment horizontal="center"/>
    </xf>
    <xf borderId="3" fillId="0" fontId="9" numFmtId="165" xfId="0" applyAlignment="1" applyBorder="1" applyFont="1" applyNumberFormat="1">
      <alignment horizontal="center"/>
    </xf>
    <xf borderId="13" fillId="0" fontId="9" numFmtId="165" xfId="0" applyAlignment="1" applyBorder="1" applyFont="1" applyNumberFormat="1">
      <alignment horizontal="center"/>
    </xf>
    <xf borderId="0" fillId="0" fontId="3" numFmtId="10" xfId="0" applyAlignment="1" applyFont="1" applyNumberFormat="1">
      <alignment horizontal="center"/>
    </xf>
    <xf borderId="14" fillId="0" fontId="4" numFmtId="0" xfId="0" applyAlignment="1" applyBorder="1" applyFont="1">
      <alignment horizontal="center"/>
    </xf>
    <xf borderId="1" fillId="0" fontId="4" numFmtId="165" xfId="0" applyAlignment="1" applyBorder="1" applyFont="1" applyNumberFormat="1">
      <alignment horizontal="center"/>
    </xf>
    <xf borderId="0" fillId="0" fontId="3" numFmtId="165" xfId="0" applyAlignment="1" applyFont="1" applyNumberFormat="1">
      <alignment horizontal="center"/>
    </xf>
    <xf borderId="0" fillId="0" fontId="3" numFmtId="164" xfId="0" applyFont="1" applyNumberFormat="1"/>
    <xf borderId="0" fillId="0" fontId="10" numFmtId="0" xfId="0" applyFont="1"/>
    <xf borderId="0" fillId="0" fontId="4" numFmtId="0" xfId="0" applyAlignment="1" applyFont="1">
      <alignment shrinkToFit="0" wrapText="1"/>
    </xf>
    <xf borderId="0" fillId="0" fontId="3" numFmtId="0" xfId="0" applyAlignment="1" applyFont="1">
      <alignment horizontal="left" shrinkToFit="0" wrapText="1"/>
    </xf>
    <xf borderId="0" fillId="0" fontId="3" numFmtId="166" xfId="0" applyAlignment="1" applyFont="1" applyNumberFormat="1">
      <alignment horizontal="left"/>
    </xf>
    <xf borderId="0" fillId="0" fontId="7" numFmtId="0" xfId="0" applyAlignment="1" applyFont="1">
      <alignment horizontal="left"/>
    </xf>
    <xf borderId="0" fillId="0" fontId="3" numFmtId="0" xfId="0" applyAlignment="1" applyFont="1">
      <alignment horizontal="left"/>
    </xf>
    <xf borderId="0" fillId="0" fontId="3" numFmtId="169" xfId="0" applyFont="1" applyNumberFormat="1"/>
    <xf borderId="0" fillId="0" fontId="3" numFmtId="169" xfId="0" applyAlignment="1" applyFont="1" applyNumberFormat="1">
      <alignment horizontal="center"/>
    </xf>
    <xf borderId="0" fillId="0" fontId="3" numFmtId="166" xfId="0" applyFont="1" applyNumberFormat="1"/>
    <xf borderId="15" fillId="0" fontId="3" numFmtId="165" xfId="0" applyAlignment="1" applyBorder="1" applyFont="1" applyNumberFormat="1">
      <alignment horizontal="center"/>
    </xf>
    <xf borderId="0" fillId="0" fontId="4" numFmtId="169" xfId="0" applyFont="1" applyNumberFormat="1"/>
    <xf borderId="16" fillId="0" fontId="3" numFmtId="165" xfId="0" applyAlignment="1" applyBorder="1" applyFont="1" applyNumberFormat="1">
      <alignment horizontal="center"/>
    </xf>
    <xf borderId="0" fillId="0" fontId="7" numFmtId="168" xfId="0" applyFont="1" applyNumberFormat="1"/>
    <xf borderId="0" fillId="0" fontId="9" numFmtId="0" xfId="0" applyFont="1"/>
    <xf borderId="0" fillId="0" fontId="9" numFmtId="168" xfId="0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5.14"/>
    <col customWidth="1" min="2" max="2" width="21.29"/>
    <col customWidth="1" min="3" max="3" width="19.14"/>
    <col customWidth="1" min="4" max="4" width="11.0"/>
    <col customWidth="1" min="5" max="5" width="13.71"/>
    <col customWidth="1" min="6" max="6" width="22.29"/>
    <col customWidth="1" min="7" max="7" width="11.57"/>
    <col customWidth="1" min="8" max="8" width="12.71"/>
    <col customWidth="1" min="9" max="9" width="13.0"/>
    <col customWidth="1" min="10" max="10" width="15.0"/>
    <col customWidth="1" min="11" max="11" width="12.14"/>
    <col customWidth="1" min="12" max="12" width="9.86"/>
    <col customWidth="1" min="13" max="15" width="8.71"/>
  </cols>
  <sheetData>
    <row r="1">
      <c r="A1" s="1" t="s">
        <v>0</v>
      </c>
      <c r="B1" s="2">
        <v>44656.0</v>
      </c>
      <c r="C1" s="3" t="s">
        <v>1</v>
      </c>
      <c r="D1" s="3" t="s">
        <v>2</v>
      </c>
      <c r="E1" s="4" t="s">
        <v>3</v>
      </c>
      <c r="F1" s="4" t="s">
        <v>4</v>
      </c>
      <c r="G1" s="4" t="s">
        <v>5</v>
      </c>
      <c r="H1" s="4" t="s">
        <v>6</v>
      </c>
      <c r="I1" s="4" t="s">
        <v>7</v>
      </c>
      <c r="J1" s="4" t="s">
        <v>8</v>
      </c>
      <c r="K1" s="4" t="s">
        <v>9</v>
      </c>
    </row>
    <row r="2">
      <c r="A2" s="5" t="s">
        <v>10</v>
      </c>
      <c r="B2" s="6" t="s">
        <v>11</v>
      </c>
      <c r="C2" s="7" t="s">
        <v>12</v>
      </c>
      <c r="D2" s="8" t="s">
        <v>13</v>
      </c>
      <c r="E2" s="8">
        <v>24869.53</v>
      </c>
      <c r="F2" s="8">
        <v>89492.79</v>
      </c>
      <c r="G2" s="9"/>
      <c r="H2" s="9"/>
      <c r="I2" s="10"/>
      <c r="J2" s="11"/>
      <c r="K2" s="12"/>
    </row>
    <row r="3">
      <c r="A3" s="5" t="s">
        <v>14</v>
      </c>
      <c r="B3" s="13" t="s">
        <v>15</v>
      </c>
      <c r="C3" s="7" t="s">
        <v>16</v>
      </c>
      <c r="D3" s="14" t="s">
        <v>13</v>
      </c>
      <c r="E3" s="8">
        <v>400000.0</v>
      </c>
      <c r="F3" s="8">
        <v>400000.0</v>
      </c>
      <c r="G3" s="9"/>
      <c r="H3" s="15"/>
      <c r="I3" s="16"/>
      <c r="J3" s="12"/>
      <c r="K3" s="17">
        <f>(833.33*12)+(1250*14)</f>
        <v>27499.96</v>
      </c>
      <c r="L3" s="18"/>
      <c r="M3" s="19">
        <v>27499.0</v>
      </c>
      <c r="O3" s="20"/>
    </row>
    <row r="4">
      <c r="A4" s="5" t="s">
        <v>17</v>
      </c>
      <c r="B4" s="6" t="s">
        <v>18</v>
      </c>
      <c r="C4" s="7" t="s">
        <v>19</v>
      </c>
      <c r="D4" s="14" t="s">
        <v>13</v>
      </c>
      <c r="E4" s="8">
        <v>470000.0</v>
      </c>
      <c r="F4" s="8">
        <v>470000.0</v>
      </c>
      <c r="G4" s="16"/>
      <c r="H4" s="15"/>
      <c r="I4" s="21"/>
      <c r="J4" s="12"/>
      <c r="K4" s="22">
        <f>2916.67*12</f>
        <v>35000.04</v>
      </c>
      <c r="L4" s="18"/>
      <c r="M4" s="19">
        <v>35000.0</v>
      </c>
      <c r="O4" s="20"/>
    </row>
    <row r="5">
      <c r="A5" s="5" t="s">
        <v>20</v>
      </c>
      <c r="B5" s="13" t="s">
        <v>21</v>
      </c>
      <c r="C5" s="7" t="s">
        <v>22</v>
      </c>
      <c r="D5" s="14" t="s">
        <v>13</v>
      </c>
      <c r="E5" s="8">
        <v>385000.0</v>
      </c>
      <c r="F5" s="8">
        <v>0.0</v>
      </c>
      <c r="G5" s="23">
        <v>385000.0</v>
      </c>
      <c r="H5" s="15">
        <v>44491.0</v>
      </c>
      <c r="I5" s="21"/>
      <c r="J5" s="12"/>
      <c r="K5" s="24">
        <f>3000*5</f>
        <v>15000</v>
      </c>
      <c r="L5" s="18"/>
      <c r="M5" s="19">
        <v>15000.0</v>
      </c>
      <c r="O5" s="20"/>
    </row>
    <row r="6">
      <c r="A6" s="5"/>
      <c r="B6" s="6" t="s">
        <v>23</v>
      </c>
      <c r="C6" s="25"/>
      <c r="D6" s="26" t="s">
        <v>24</v>
      </c>
      <c r="E6" s="8"/>
      <c r="F6" s="8"/>
      <c r="H6" s="15"/>
      <c r="I6" s="27"/>
      <c r="J6" s="12"/>
      <c r="K6" s="12"/>
    </row>
    <row r="7">
      <c r="A7" s="5"/>
      <c r="B7" s="28" t="s">
        <v>25</v>
      </c>
      <c r="C7" s="25"/>
      <c r="D7" s="8"/>
      <c r="E7" s="8"/>
      <c r="F7" s="8"/>
      <c r="G7" s="8"/>
      <c r="H7" s="15"/>
      <c r="I7" s="27"/>
      <c r="J7" s="12"/>
      <c r="K7" s="12"/>
    </row>
    <row r="8">
      <c r="A8" s="5"/>
      <c r="B8" s="6" t="s">
        <v>26</v>
      </c>
      <c r="C8" s="25"/>
      <c r="D8" s="8"/>
      <c r="E8" s="8"/>
      <c r="F8" s="8"/>
      <c r="G8" s="8"/>
      <c r="H8" s="15"/>
      <c r="I8" s="27"/>
      <c r="J8" s="27"/>
      <c r="K8" s="12"/>
    </row>
    <row r="9">
      <c r="A9" s="5"/>
      <c r="B9" s="6"/>
      <c r="C9" s="25"/>
      <c r="D9" s="8"/>
      <c r="E9" s="8"/>
      <c r="F9" s="8"/>
      <c r="G9" s="8"/>
      <c r="H9" s="15"/>
      <c r="I9" s="27"/>
      <c r="J9" s="27"/>
      <c r="K9" s="12"/>
    </row>
    <row r="10">
      <c r="A10" s="5" t="s">
        <v>27</v>
      </c>
      <c r="B10" s="6"/>
      <c r="C10" s="29"/>
      <c r="D10" s="8"/>
      <c r="E10" s="8"/>
      <c r="F10" s="8"/>
      <c r="G10" s="8"/>
      <c r="H10" s="30"/>
      <c r="I10" s="30"/>
      <c r="J10" s="30"/>
      <c r="K10" s="30"/>
    </row>
    <row r="11">
      <c r="A11" s="5" t="s">
        <v>27</v>
      </c>
      <c r="B11" s="31"/>
      <c r="C11" s="32" t="s">
        <v>28</v>
      </c>
      <c r="D11" s="33"/>
      <c r="E11" s="34"/>
      <c r="F11" s="34"/>
      <c r="G11" s="34"/>
      <c r="H11" s="34"/>
      <c r="I11" s="34" t="str">
        <f t="shared" ref="I11:I12" si="2">I8</f>
        <v/>
      </c>
      <c r="J11" s="34"/>
      <c r="K11" s="34" t="str">
        <f t="shared" ref="K11:K12" si="3">K8</f>
        <v/>
      </c>
    </row>
    <row r="12">
      <c r="A12" s="5" t="s">
        <v>29</v>
      </c>
      <c r="B12" s="31"/>
      <c r="C12" s="35" t="s">
        <v>30</v>
      </c>
      <c r="D12" s="36"/>
      <c r="E12" s="37">
        <f t="shared" ref="E12:F12" si="1">SUM(E3:E6)</f>
        <v>1255000</v>
      </c>
      <c r="F12" s="37">
        <f t="shared" si="1"/>
        <v>870000</v>
      </c>
      <c r="G12" s="37"/>
      <c r="H12" s="37"/>
      <c r="I12" s="37" t="str">
        <f t="shared" si="2"/>
        <v/>
      </c>
      <c r="J12" s="37"/>
      <c r="K12" s="37" t="str">
        <f t="shared" si="3"/>
        <v/>
      </c>
    </row>
    <row r="13">
      <c r="A13" s="5" t="s">
        <v>31</v>
      </c>
      <c r="B13" s="6"/>
      <c r="C13" s="38" t="s">
        <v>32</v>
      </c>
      <c r="D13" s="39" t="str">
        <f t="shared" ref="D13:G13" si="4">D2</f>
        <v>N</v>
      </c>
      <c r="E13" s="39">
        <f t="shared" si="4"/>
        <v>24869.53</v>
      </c>
      <c r="F13" s="40">
        <f t="shared" si="4"/>
        <v>89492.79</v>
      </c>
      <c r="G13" s="40" t="str">
        <f t="shared" si="4"/>
        <v/>
      </c>
      <c r="H13" s="40"/>
      <c r="I13" s="40" t="str">
        <f>I2</f>
        <v/>
      </c>
      <c r="J13" s="40"/>
      <c r="K13" s="40" t="str">
        <f>K2</f>
        <v/>
      </c>
    </row>
    <row r="14">
      <c r="A14" s="5" t="s">
        <v>33</v>
      </c>
      <c r="B14" s="41"/>
      <c r="C14" s="42" t="s">
        <v>34</v>
      </c>
      <c r="D14" s="43">
        <f t="shared" ref="D14:G14" si="5">SUM(D11:D13)</f>
        <v>0</v>
      </c>
      <c r="E14" s="43">
        <f t="shared" si="5"/>
        <v>1279869.53</v>
      </c>
      <c r="F14" s="43">
        <f t="shared" si="5"/>
        <v>959492.79</v>
      </c>
      <c r="G14" s="43">
        <f t="shared" si="5"/>
        <v>0</v>
      </c>
      <c r="H14" s="43"/>
      <c r="I14" s="43">
        <f>SUM(I11:I13)</f>
        <v>0</v>
      </c>
      <c r="J14" s="43"/>
      <c r="K14" s="43">
        <f>SUM(K11:K12)</f>
        <v>0</v>
      </c>
    </row>
    <row r="15">
      <c r="A15" s="5" t="s">
        <v>35</v>
      </c>
      <c r="B15" s="44"/>
      <c r="J15" s="45"/>
    </row>
    <row r="16">
      <c r="A16" s="46" t="s">
        <v>36</v>
      </c>
      <c r="B16" s="44">
        <v>11000.0</v>
      </c>
      <c r="C16" s="47"/>
      <c r="D16" s="48" t="s">
        <v>37</v>
      </c>
      <c r="E16" s="48" t="s">
        <v>38</v>
      </c>
      <c r="F16" s="48" t="s">
        <v>39</v>
      </c>
      <c r="G16" s="49" t="s">
        <v>40</v>
      </c>
      <c r="H16" s="50" t="s">
        <v>41</v>
      </c>
      <c r="I16" s="48" t="s">
        <v>42</v>
      </c>
      <c r="J16" s="51" t="s">
        <v>42</v>
      </c>
      <c r="K16" s="50" t="s">
        <v>43</v>
      </c>
    </row>
    <row r="17">
      <c r="A17" s="46" t="s">
        <v>44</v>
      </c>
      <c r="B17" s="44">
        <v>0.0</v>
      </c>
      <c r="D17" s="52"/>
      <c r="E17" s="52"/>
      <c r="F17" s="53"/>
      <c r="G17" s="54"/>
      <c r="H17" s="52"/>
      <c r="I17" s="52"/>
      <c r="J17" s="45"/>
    </row>
    <row r="18">
      <c r="A18" s="46" t="s">
        <v>45</v>
      </c>
      <c r="B18" s="44">
        <v>0.0</v>
      </c>
      <c r="D18" s="52"/>
      <c r="E18" s="52"/>
      <c r="F18" s="53"/>
      <c r="G18" s="54"/>
      <c r="H18" s="52"/>
      <c r="I18" s="52"/>
    </row>
    <row r="19">
      <c r="A19" s="46" t="s">
        <v>46</v>
      </c>
      <c r="B19" s="44">
        <v>0.0</v>
      </c>
      <c r="D19" s="52"/>
      <c r="E19" s="52"/>
      <c r="F19" s="53"/>
      <c r="G19" s="54"/>
      <c r="H19" s="52"/>
      <c r="I19" s="52"/>
    </row>
    <row r="20">
      <c r="A20" s="46" t="s">
        <v>47</v>
      </c>
      <c r="B20" s="44">
        <v>0.0</v>
      </c>
      <c r="E20" s="52"/>
      <c r="F20" s="53"/>
      <c r="G20" s="54"/>
      <c r="H20" s="52"/>
      <c r="I20" s="52"/>
    </row>
    <row r="21" ht="15.75" customHeight="1">
      <c r="A21" s="46" t="s">
        <v>48</v>
      </c>
      <c r="B21" s="44">
        <v>270000.0</v>
      </c>
      <c r="C21" s="25"/>
      <c r="D21" s="8"/>
      <c r="E21" s="8"/>
      <c r="F21" s="53"/>
      <c r="G21" s="54"/>
      <c r="H21" s="52"/>
      <c r="I21" s="52"/>
    </row>
    <row r="22" ht="15.75" customHeight="1">
      <c r="A22" s="46" t="s">
        <v>49</v>
      </c>
      <c r="B22" s="44">
        <v>0.0</v>
      </c>
      <c r="D22" s="52"/>
      <c r="E22" s="52"/>
      <c r="F22" s="52"/>
      <c r="G22" s="52"/>
      <c r="H22" s="52"/>
      <c r="I22" s="52"/>
    </row>
    <row r="23" ht="15.75" customHeight="1">
      <c r="A23" s="5" t="s">
        <v>50</v>
      </c>
      <c r="B23" s="44"/>
      <c r="D23" s="52"/>
      <c r="E23" s="52"/>
      <c r="F23" s="52"/>
      <c r="G23" s="52"/>
      <c r="H23" s="52"/>
      <c r="I23" s="52"/>
    </row>
    <row r="24" ht="15.75" customHeight="1">
      <c r="A24" s="46" t="s">
        <v>51</v>
      </c>
      <c r="B24" s="44">
        <v>0.0</v>
      </c>
      <c r="D24" s="52"/>
      <c r="E24" s="52"/>
      <c r="F24" s="52"/>
      <c r="G24" s="52"/>
      <c r="H24" s="52"/>
      <c r="I24" s="52"/>
    </row>
    <row r="25" ht="15.75" customHeight="1">
      <c r="A25" s="46" t="s">
        <v>52</v>
      </c>
      <c r="B25" s="44">
        <v>0.0</v>
      </c>
      <c r="D25" s="52"/>
      <c r="E25" s="52"/>
      <c r="F25" s="52"/>
      <c r="G25" s="52"/>
      <c r="H25" s="52"/>
      <c r="I25" s="52"/>
    </row>
    <row r="26" ht="15.75" customHeight="1">
      <c r="A26" s="46" t="s">
        <v>53</v>
      </c>
      <c r="B26" s="44">
        <v>0.0</v>
      </c>
      <c r="D26" s="52"/>
      <c r="E26" s="52"/>
      <c r="F26" s="52"/>
      <c r="G26" s="52"/>
      <c r="H26" s="52"/>
      <c r="I26" s="52"/>
    </row>
    <row r="27" ht="15.75" customHeight="1">
      <c r="A27" s="46" t="s">
        <v>54</v>
      </c>
      <c r="B27" s="44">
        <v>0.0</v>
      </c>
      <c r="D27" s="52"/>
      <c r="E27" s="52"/>
      <c r="F27" s="52"/>
      <c r="G27" s="52"/>
      <c r="H27" s="52"/>
      <c r="I27" s="52"/>
    </row>
    <row r="28" ht="15.75" customHeight="1">
      <c r="A28" s="46" t="s">
        <v>55</v>
      </c>
      <c r="B28" s="44">
        <f>(6344*4)+8773.89</f>
        <v>34149.89</v>
      </c>
      <c r="D28" s="52"/>
      <c r="E28" s="52"/>
      <c r="F28" s="52"/>
      <c r="G28" s="52"/>
      <c r="H28" s="52"/>
      <c r="I28" s="52"/>
    </row>
    <row r="29" ht="15.75" customHeight="1">
      <c r="A29" s="46" t="s">
        <v>56</v>
      </c>
      <c r="B29" s="55">
        <f>1200+1451+2700+200+22+(5*9)+5.4</f>
        <v>5623.4</v>
      </c>
      <c r="D29" s="52"/>
      <c r="E29" s="52"/>
      <c r="F29" s="52"/>
      <c r="G29" s="52"/>
      <c r="H29" s="52"/>
      <c r="I29" s="52"/>
    </row>
    <row r="30" ht="15.75" customHeight="1">
      <c r="A30" s="20" t="s">
        <v>57</v>
      </c>
      <c r="B30" s="44">
        <f>SUM(B16:B29)</f>
        <v>320773.29</v>
      </c>
      <c r="F30" s="52"/>
      <c r="G30" s="56"/>
      <c r="H30" s="56"/>
      <c r="I30" s="56"/>
    </row>
    <row r="31" ht="15.75" customHeight="1">
      <c r="A31" s="46" t="s">
        <v>58</v>
      </c>
      <c r="B31" s="57">
        <f>E14</f>
        <v>1279869.53</v>
      </c>
    </row>
    <row r="32" ht="15.75" customHeight="1">
      <c r="D32" s="56"/>
      <c r="E32" s="56"/>
      <c r="F32" s="56"/>
      <c r="G32" s="56"/>
      <c r="H32" s="56"/>
      <c r="I32" s="56"/>
      <c r="J32" s="56"/>
      <c r="K32" s="56"/>
    </row>
    <row r="33" ht="15.75" customHeight="1"/>
    <row r="34" ht="15.75" customHeight="1"/>
    <row r="35" ht="15.75" customHeight="1">
      <c r="B35" s="58"/>
    </row>
    <row r="36" ht="15.75" customHeight="1">
      <c r="B36" s="58"/>
    </row>
    <row r="37" ht="15.75" customHeight="1">
      <c r="B37" s="58"/>
    </row>
    <row r="38" ht="15.75" customHeight="1"/>
    <row r="39" ht="15.75" customHeight="1">
      <c r="B39" s="58"/>
    </row>
    <row r="40" ht="15.75" customHeight="1">
      <c r="A40" s="59"/>
      <c r="B40" s="60"/>
    </row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paperSize="9"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