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Sheet1" sheetId="2" r:id="rId5"/>
  </sheets>
  <definedNames>
    <definedName hidden="1" localSheetId="1" name="_xlnm._FilterDatabase">Sheet1!$A$1:$Z$1001</definedName>
  </definedNames>
  <calcPr/>
  <extLst>
    <ext uri="GoogleSheetsCustomDataVersion2">
      <go:sheetsCustomData xmlns:go="http://customooxmlschemas.google.com/" r:id="rId6" roundtripDataChecksum="x/mf+O6yRcsiMBXznta7AooEbVX7nfK1RIYwDVomg1A="/>
    </ext>
  </extLst>
</workbook>
</file>

<file path=xl/sharedStrings.xml><?xml version="1.0" encoding="utf-8"?>
<sst xmlns="http://schemas.openxmlformats.org/spreadsheetml/2006/main" count="147" uniqueCount="68">
  <si>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</si>
  <si>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</si>
  <si>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</si>
  <si>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</si>
  <si>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</si>
  <si>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</si>
  <si>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</si>
  <si>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</si>
  <si>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</si>
  <si>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</si>
  <si>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</si>
  <si>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ZAP</t>
  </si>
  <si>
    <t>Cash at bank</t>
  </si>
  <si>
    <t>N</t>
  </si>
  <si>
    <t>PSTR</t>
  </si>
  <si>
    <t>00835723RJ</t>
  </si>
  <si>
    <t>Property (Sheffield)</t>
  </si>
  <si>
    <t>Principle Employer / Admin</t>
  </si>
  <si>
    <t>RSA</t>
  </si>
  <si>
    <t>Property (Millethorn)</t>
  </si>
  <si>
    <t>Admin ID:</t>
  </si>
  <si>
    <t>A0145081</t>
  </si>
  <si>
    <t>Property (Brunel)</t>
  </si>
  <si>
    <t>Venture Wales Venture Wales Building</t>
  </si>
  <si>
    <t xml:space="preserve">	Put together with info we had - assumed properties (2 of?) are not connected</t>
  </si>
  <si>
    <t>Pentrebach, Merthyr Tydfil</t>
  </si>
  <si>
    <t>CF48 4DR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</si>
  <si>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</si>
  <si>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</si>
  <si>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</si>
  <si>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</si>
  <si>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</si>
  <si>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</si>
  <si>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</si>
  <si>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</si>
  <si>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</si>
  <si>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</si>
  <si>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</si>
  <si>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Rental income</t>
  </si>
  <si>
    <t>Pension payments</t>
  </si>
  <si>
    <t xml:space="preserve">Loan </t>
  </si>
  <si>
    <t>Loan int out</t>
  </si>
  <si>
    <t xml:space="preserve">Other </t>
  </si>
  <si>
    <t>Other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</si>
  <si>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</si>
  <si>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</si>
  <si>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</si>
  <si>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</si>
  <si>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</si>
  <si>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</si>
  <si>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</si>
  <si>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</si>
  <si>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</si>
  <si>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</si>
  <si>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</si>
  <si>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</si>
  <si>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</si>
  <si>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Aggregate of payments</t>
  </si>
  <si>
    <t>Scheme Value</t>
  </si>
  <si>
    <t>date</t>
  </si>
  <si>
    <t>desc</t>
  </si>
  <si>
    <t>out</t>
  </si>
  <si>
    <t>in</t>
  </si>
  <si>
    <t>rent</t>
  </si>
  <si>
    <t>fee</t>
  </si>
  <si>
    <t>loan payment</t>
  </si>
  <si>
    <t>loan interest</t>
  </si>
  <si>
    <t>PCLS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</si>
</sst>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mmm yyyy"/>
    <numFmt numFmtId="171" formatCode="mmmm yyyy"/>
  </numFmts>
  <fonts count="15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9.0"/>
      <color rgb="FF222222"/>
      <name val="Arial"/>
    </font>
    <font>
      <sz val="11.0"/>
      <color rgb="FFFF0000"/>
      <name val="Calibri"/>
    </font>
    <font>
      <sz val="11.0"/>
      <color theme="1"/>
      <name val="Calibri"/>
    </font>
    <font/>
    <font>
      <sz val="11.0"/>
      <color rgb="FFB7B7B7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5" numFmtId="0" xfId="0" applyFont="1"/>
    <xf borderId="4" fillId="0" fontId="3" numFmtId="164" xfId="0" applyAlignment="1" applyBorder="1" applyFont="1" applyNumberFormat="1">
      <alignment horizontal="center"/>
    </xf>
    <xf borderId="3" fillId="0" fontId="6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5" fillId="0" fontId="3" numFmtId="166" xfId="0" applyAlignment="1" applyBorder="1" applyFont="1" applyNumberFormat="1">
      <alignment horizontal="center"/>
    </xf>
    <xf borderId="0" fillId="0" fontId="6" numFmtId="0" xfId="0" applyFont="1"/>
    <xf borderId="0" fillId="0" fontId="7" numFmtId="0" xfId="0" applyFont="1"/>
    <xf borderId="3" fillId="0" fontId="6" numFmtId="166" xfId="0" applyAlignment="1" applyBorder="1" applyFont="1" applyNumberFormat="1">
      <alignment horizontal="center"/>
    </xf>
    <xf borderId="5" fillId="0" fontId="8" numFmtId="0" xfId="0" applyBorder="1" applyFont="1"/>
    <xf borderId="5" fillId="0" fontId="7" numFmtId="0" xfId="0" applyBorder="1" applyFont="1"/>
    <xf borderId="3" fillId="0" fontId="9" numFmtId="165" xfId="0" applyAlignment="1" applyBorder="1" applyFont="1" applyNumberFormat="1">
      <alignment horizontal="center"/>
    </xf>
    <xf borderId="4" fillId="0" fontId="9" numFmtId="164" xfId="0" applyAlignment="1" applyBorder="1" applyFont="1" applyNumberFormat="1">
      <alignment horizontal="center"/>
    </xf>
    <xf borderId="4" fillId="0" fontId="8" numFmtId="0" xfId="0" applyBorder="1" applyFont="1"/>
    <xf borderId="4" fillId="0" fontId="7" numFmtId="0" xfId="0" applyBorder="1" applyFont="1"/>
    <xf borderId="4" fillId="0" fontId="3" numFmtId="0" xfId="0" applyAlignment="1" applyBorder="1" applyFont="1">
      <alignment horizontal="left"/>
    </xf>
    <xf borderId="4" fillId="0" fontId="10" numFmtId="165" xfId="0" applyAlignment="1" applyBorder="1" applyFont="1" applyNumberFormat="1">
      <alignment horizontal="left"/>
    </xf>
    <xf borderId="3" fillId="0" fontId="3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3" fillId="0" fontId="11" numFmtId="165" xfId="0" applyAlignment="1" applyBorder="1" applyFont="1" applyNumberFormat="1">
      <alignment horizontal="center"/>
    </xf>
    <xf borderId="13" fillId="0" fontId="11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4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Font="1" applyNumberFormat="1"/>
    <xf borderId="0" fillId="0" fontId="12" numFmtId="0" xfId="0" applyFont="1"/>
    <xf borderId="0" fillId="0" fontId="3" numFmtId="165" xfId="0" applyAlignment="1" applyFont="1" applyNumberFormat="1">
      <alignment horizontal="center" readingOrder="0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/>
    </xf>
    <xf borderId="0" fillId="0" fontId="7" numFmtId="0" xfId="0" applyAlignment="1" applyFont="1">
      <alignment horizontal="left" readingOrder="0"/>
    </xf>
    <xf borderId="0" fillId="0" fontId="3" numFmtId="0" xfId="0" applyAlignment="1" applyFont="1">
      <alignment horizontal="left"/>
    </xf>
    <xf borderId="0" fillId="0" fontId="7" numFmtId="0" xfId="0" applyAlignment="1" applyFont="1">
      <alignment horizontal="left"/>
    </xf>
    <xf borderId="0" fillId="0" fontId="3" numFmtId="169" xfId="0" applyAlignment="1" applyFont="1" applyNumberFormat="1">
      <alignment readingOrder="0"/>
    </xf>
    <xf borderId="0" fillId="0" fontId="3" numFmtId="169" xfId="0" applyFont="1" applyNumberFormat="1"/>
    <xf borderId="0" fillId="0" fontId="3" numFmtId="169" xfId="0" applyAlignment="1" applyFont="1" applyNumberFormat="1">
      <alignment horizontal="center"/>
    </xf>
    <xf borderId="0" fillId="0" fontId="13" numFmtId="0" xfId="0" applyAlignment="1" applyFont="1">
      <alignment readingOrder="0"/>
    </xf>
    <xf borderId="15" fillId="0" fontId="3" numFmtId="165" xfId="0" applyAlignment="1" applyBorder="1" applyFont="1" applyNumberFormat="1">
      <alignment horizontal="center"/>
    </xf>
    <xf borderId="0" fillId="0" fontId="4" numFmtId="169" xfId="0" applyFont="1" applyNumberFormat="1"/>
    <xf borderId="16" fillId="0" fontId="3" numFmtId="165" xfId="0" applyAlignment="1" applyBorder="1" applyFont="1" applyNumberFormat="1">
      <alignment horizontal="center"/>
    </xf>
    <xf borderId="0" fillId="0" fontId="7" numFmtId="168" xfId="0" applyFont="1" applyNumberFormat="1"/>
    <xf borderId="0" fillId="0" fontId="11" numFmtId="0" xfId="0" applyFont="1"/>
    <xf borderId="0" fillId="0" fontId="11" numFmtId="168" xfId="0" applyFont="1" applyNumberFormat="1"/>
    <xf borderId="0" fillId="0" fontId="13" numFmtId="170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13" numFmtId="171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3.0"/>
    <col customWidth="1" min="10" max="10" width="15.0"/>
    <col customWidth="1" min="11" max="11" width="12.14"/>
    <col customWidth="1" min="12" max="12" width="9.86"/>
    <col customWidth="1" min="13" max="15" width="8.71"/>
  </cols>
  <sheetData>
    <row r="1">
      <c r="A1" s="1" t="s">
        <v>0</v>
      </c>
      <c r="B1" s="2">
        <v>45021.0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9">
        <v>25051.33</v>
      </c>
      <c r="F2" s="8">
        <v>24869.53</v>
      </c>
      <c r="G2" s="10"/>
      <c r="H2" s="10"/>
      <c r="I2" s="11"/>
      <c r="J2" s="12"/>
      <c r="K2" s="13"/>
    </row>
    <row r="3">
      <c r="A3" s="5" t="s">
        <v>14</v>
      </c>
      <c r="B3" s="14" t="s">
        <v>15</v>
      </c>
      <c r="C3" s="7" t="s">
        <v>16</v>
      </c>
      <c r="D3" s="8" t="s">
        <v>13</v>
      </c>
      <c r="E3" s="8">
        <v>400000.0</v>
      </c>
      <c r="F3" s="8">
        <v>400000.0</v>
      </c>
      <c r="G3" s="10"/>
      <c r="H3" s="15"/>
      <c r="I3" s="16"/>
      <c r="J3" s="13"/>
      <c r="K3" s="17">
        <v>101000.04</v>
      </c>
      <c r="L3" s="18">
        <f>(833.33*12)+(1250*14)</f>
        <v>27499.96</v>
      </c>
      <c r="M3" s="19">
        <v>27499.0</v>
      </c>
      <c r="O3" s="20"/>
    </row>
    <row r="4">
      <c r="A4" s="5" t="s">
        <v>17</v>
      </c>
      <c r="B4" s="6" t="s">
        <v>18</v>
      </c>
      <c r="C4" s="7" t="s">
        <v>19</v>
      </c>
      <c r="D4" s="8" t="s">
        <v>13</v>
      </c>
      <c r="E4" s="8">
        <v>470000.0</v>
      </c>
      <c r="F4" s="8">
        <v>470000.0</v>
      </c>
      <c r="G4" s="16"/>
      <c r="H4" s="15"/>
      <c r="I4" s="21"/>
      <c r="J4" s="13"/>
      <c r="K4" s="22"/>
      <c r="L4" s="23">
        <f>2916.67*12</f>
        <v>35000.04</v>
      </c>
      <c r="M4" s="19">
        <v>35000.0</v>
      </c>
      <c r="O4" s="20"/>
    </row>
    <row r="5">
      <c r="A5" s="5" t="s">
        <v>20</v>
      </c>
      <c r="B5" s="14" t="s">
        <v>21</v>
      </c>
      <c r="C5" s="7" t="s">
        <v>22</v>
      </c>
      <c r="D5" s="8" t="s">
        <v>13</v>
      </c>
      <c r="E5" s="8">
        <v>385000.0</v>
      </c>
      <c r="F5" s="8">
        <v>385000.0</v>
      </c>
      <c r="G5" s="24">
        <v>385000.0</v>
      </c>
      <c r="H5" s="25">
        <v>44491.0</v>
      </c>
      <c r="I5" s="21"/>
      <c r="J5" s="13"/>
      <c r="K5" s="26"/>
      <c r="L5" s="27">
        <f>3000*5</f>
        <v>15000</v>
      </c>
      <c r="M5" s="19">
        <v>15000.0</v>
      </c>
      <c r="O5" s="20"/>
    </row>
    <row r="6">
      <c r="A6" s="5"/>
      <c r="B6" s="6" t="s">
        <v>23</v>
      </c>
      <c r="C6" s="28"/>
      <c r="D6" s="29" t="s">
        <v>24</v>
      </c>
      <c r="E6" s="8"/>
      <c r="F6" s="8"/>
      <c r="H6" s="15"/>
      <c r="I6" s="30"/>
      <c r="J6" s="13"/>
      <c r="K6" s="13"/>
    </row>
    <row r="7">
      <c r="A7" s="5"/>
      <c r="B7" s="31" t="s">
        <v>25</v>
      </c>
      <c r="C7" s="28"/>
      <c r="D7" s="8"/>
      <c r="E7" s="8"/>
      <c r="F7" s="8"/>
      <c r="G7" s="8"/>
      <c r="H7" s="15"/>
      <c r="I7" s="30"/>
      <c r="J7" s="13"/>
      <c r="K7" s="13"/>
    </row>
    <row r="8">
      <c r="A8" s="5"/>
      <c r="B8" s="6" t="s">
        <v>26</v>
      </c>
      <c r="C8" s="28"/>
      <c r="D8" s="8"/>
      <c r="E8" s="8"/>
      <c r="F8" s="8"/>
      <c r="G8" s="8"/>
      <c r="H8" s="15"/>
      <c r="I8" s="30"/>
      <c r="J8" s="30"/>
      <c r="K8" s="13"/>
    </row>
    <row r="9">
      <c r="A9" s="5"/>
      <c r="B9" s="6"/>
      <c r="C9" s="28"/>
      <c r="D9" s="8"/>
      <c r="E9" s="8"/>
      <c r="F9" s="8"/>
      <c r="G9" s="8"/>
      <c r="H9" s="15"/>
      <c r="I9" s="30"/>
      <c r="J9" s="30"/>
      <c r="K9" s="13"/>
    </row>
    <row r="10">
      <c r="A10" s="5" t="s">
        <v>27</v>
      </c>
      <c r="B10" s="6"/>
      <c r="C10" s="32"/>
      <c r="D10" s="8"/>
      <c r="E10" s="8"/>
      <c r="F10" s="8"/>
      <c r="G10" s="8"/>
      <c r="H10" s="33"/>
      <c r="I10" s="33"/>
      <c r="J10" s="33"/>
      <c r="K10" s="33"/>
    </row>
    <row r="11">
      <c r="A11" s="5" t="s">
        <v>27</v>
      </c>
      <c r="B11" s="34"/>
      <c r="C11" s="35" t="s">
        <v>28</v>
      </c>
      <c r="D11" s="36"/>
      <c r="E11" s="37"/>
      <c r="F11" s="37"/>
      <c r="G11" s="37"/>
      <c r="H11" s="37"/>
      <c r="I11" s="37" t="str">
        <f t="shared" ref="I11:I12" si="2">I8</f>
        <v/>
      </c>
      <c r="J11" s="37"/>
      <c r="K11" s="37" t="str">
        <f t="shared" ref="K11:K12" si="3">K8</f>
        <v/>
      </c>
    </row>
    <row r="12">
      <c r="A12" s="5" t="s">
        <v>29</v>
      </c>
      <c r="B12" s="34"/>
      <c r="C12" s="38" t="s">
        <v>30</v>
      </c>
      <c r="D12" s="39"/>
      <c r="E12" s="40">
        <f t="shared" ref="E12:F12" si="1">SUM(E3:E6)</f>
        <v>1255000</v>
      </c>
      <c r="F12" s="40">
        <f t="shared" si="1"/>
        <v>1255000</v>
      </c>
      <c r="G12" s="40"/>
      <c r="H12" s="40"/>
      <c r="I12" s="40" t="str">
        <f t="shared" si="2"/>
        <v/>
      </c>
      <c r="J12" s="40"/>
      <c r="K12" s="40" t="str">
        <f t="shared" si="3"/>
        <v/>
      </c>
    </row>
    <row r="13">
      <c r="A13" s="5" t="s">
        <v>31</v>
      </c>
      <c r="B13" s="6"/>
      <c r="C13" s="41" t="s">
        <v>32</v>
      </c>
      <c r="D13" s="42" t="str">
        <f t="shared" ref="D13:G13" si="4">D2</f>
        <v>N</v>
      </c>
      <c r="E13" s="42">
        <f t="shared" si="4"/>
        <v>25051.33</v>
      </c>
      <c r="F13" s="43">
        <f t="shared" si="4"/>
        <v>24869.53</v>
      </c>
      <c r="G13" s="43" t="str">
        <f t="shared" si="4"/>
        <v/>
      </c>
      <c r="H13" s="43"/>
      <c r="I13" s="43" t="str">
        <f>I2</f>
        <v/>
      </c>
      <c r="J13" s="43"/>
      <c r="K13" s="43" t="str">
        <f>K2</f>
        <v/>
      </c>
    </row>
    <row r="14">
      <c r="A14" s="5" t="s">
        <v>33</v>
      </c>
      <c r="B14" s="44"/>
      <c r="C14" s="45" t="s">
        <v>34</v>
      </c>
      <c r="D14" s="46">
        <f t="shared" ref="D14:G14" si="5">SUM(D11:D13)</f>
        <v>0</v>
      </c>
      <c r="E14" s="46">
        <f t="shared" si="5"/>
        <v>1280051.33</v>
      </c>
      <c r="F14" s="46">
        <f t="shared" si="5"/>
        <v>1279869.53</v>
      </c>
      <c r="G14" s="46">
        <f t="shared" si="5"/>
        <v>0</v>
      </c>
      <c r="H14" s="46"/>
      <c r="I14" s="46">
        <f>SUM(I11:I13)</f>
        <v>0</v>
      </c>
      <c r="J14" s="46"/>
      <c r="K14" s="46">
        <f>SUM(K11:K12)</f>
        <v>0</v>
      </c>
    </row>
    <row r="15">
      <c r="A15" s="5" t="s">
        <v>35</v>
      </c>
      <c r="B15" s="47"/>
      <c r="J15" s="48"/>
    </row>
    <row r="16">
      <c r="A16" s="49" t="s">
        <v>36</v>
      </c>
      <c r="B16" s="50">
        <v>0.0</v>
      </c>
      <c r="C16" s="51"/>
      <c r="D16" s="52" t="s">
        <v>37</v>
      </c>
      <c r="E16" s="52" t="s">
        <v>38</v>
      </c>
      <c r="F16" s="52" t="s">
        <v>39</v>
      </c>
      <c r="G16" s="53" t="s">
        <v>40</v>
      </c>
      <c r="H16" s="54" t="s">
        <v>41</v>
      </c>
      <c r="I16" s="52" t="s">
        <v>42</v>
      </c>
      <c r="J16" s="55" t="s">
        <v>42</v>
      </c>
      <c r="K16" s="56" t="s">
        <v>43</v>
      </c>
    </row>
    <row r="17">
      <c r="A17" s="49" t="s">
        <v>44</v>
      </c>
      <c r="B17" s="47">
        <v>0.0</v>
      </c>
      <c r="D17" s="57">
        <v>1546.0</v>
      </c>
      <c r="E17" s="58"/>
      <c r="F17" s="59"/>
      <c r="G17" s="60">
        <v>8856.0</v>
      </c>
      <c r="H17" s="60">
        <v>905.21</v>
      </c>
      <c r="I17" s="58"/>
      <c r="J17" s="48"/>
    </row>
    <row r="18">
      <c r="A18" s="49" t="s">
        <v>45</v>
      </c>
      <c r="B18" s="47">
        <v>0.0</v>
      </c>
      <c r="D18" s="58"/>
      <c r="E18" s="58"/>
      <c r="F18" s="59"/>
      <c r="G18" s="60">
        <v>5118.38</v>
      </c>
      <c r="H18" s="60">
        <v>381.45</v>
      </c>
      <c r="I18" s="58"/>
    </row>
    <row r="19">
      <c r="A19" s="49" t="s">
        <v>46</v>
      </c>
      <c r="B19" s="47">
        <v>0.0</v>
      </c>
      <c r="D19" s="58"/>
      <c r="E19" s="58"/>
      <c r="F19" s="59"/>
      <c r="G19" s="60">
        <v>9185.0</v>
      </c>
      <c r="H19" s="60">
        <v>1051.09</v>
      </c>
      <c r="I19" s="58"/>
    </row>
    <row r="20">
      <c r="A20" s="49" t="s">
        <v>47</v>
      </c>
      <c r="B20" s="47">
        <v>0.0</v>
      </c>
      <c r="E20" s="58"/>
      <c r="F20" s="59"/>
      <c r="G20" s="60">
        <v>5143.94</v>
      </c>
      <c r="H20" s="60">
        <v>389.12</v>
      </c>
      <c r="I20" s="58"/>
    </row>
    <row r="21" ht="15.75" customHeight="1">
      <c r="A21" s="49" t="s">
        <v>48</v>
      </c>
      <c r="B21" s="50">
        <v>0.0</v>
      </c>
      <c r="C21" s="28"/>
      <c r="D21" s="8"/>
      <c r="E21" s="8"/>
      <c r="F21" s="59"/>
      <c r="G21" s="60">
        <v>9702.52</v>
      </c>
      <c r="H21" s="60">
        <v>1039.1</v>
      </c>
      <c r="I21" s="58"/>
    </row>
    <row r="22" ht="15.75" customHeight="1">
      <c r="A22" s="49" t="s">
        <v>49</v>
      </c>
      <c r="B22" s="47">
        <v>0.0</v>
      </c>
      <c r="D22" s="58"/>
      <c r="E22" s="58"/>
      <c r="F22" s="58"/>
      <c r="G22" s="60">
        <v>5168.4</v>
      </c>
      <c r="H22" s="60">
        <v>413.71</v>
      </c>
      <c r="I22" s="58"/>
    </row>
    <row r="23" ht="15.75" customHeight="1">
      <c r="A23" s="5" t="s">
        <v>50</v>
      </c>
      <c r="B23" s="47"/>
      <c r="D23" s="58"/>
      <c r="E23" s="58"/>
      <c r="F23" s="58"/>
      <c r="G23" s="60">
        <v>10305.11</v>
      </c>
      <c r="H23" s="60">
        <v>999.93</v>
      </c>
      <c r="I23" s="58"/>
    </row>
    <row r="24" ht="15.75" customHeight="1">
      <c r="A24" s="49" t="s">
        <v>51</v>
      </c>
      <c r="B24" s="47">
        <v>0.0</v>
      </c>
      <c r="D24" s="58"/>
      <c r="E24" s="58"/>
      <c r="F24" s="58"/>
      <c r="G24" s="60">
        <v>5202.4</v>
      </c>
      <c r="H24" s="60">
        <v>410.88</v>
      </c>
      <c r="I24" s="58"/>
    </row>
    <row r="25" ht="15.75" customHeight="1">
      <c r="A25" s="49" t="s">
        <v>52</v>
      </c>
      <c r="B25" s="50">
        <v>35000.0</v>
      </c>
      <c r="D25" s="58"/>
      <c r="E25" s="58"/>
      <c r="F25" s="58"/>
      <c r="G25" s="58">
        <f t="shared" ref="G25:H25" si="6">sum(G17:G24)</f>
        <v>58681.75</v>
      </c>
      <c r="H25" s="58">
        <f t="shared" si="6"/>
        <v>5590.49</v>
      </c>
      <c r="I25" s="58"/>
    </row>
    <row r="26" ht="15.75" customHeight="1">
      <c r="A26" s="49" t="s">
        <v>53</v>
      </c>
      <c r="B26" s="47">
        <v>0.0</v>
      </c>
      <c r="D26" s="58"/>
      <c r="E26" s="58"/>
      <c r="F26" s="58"/>
      <c r="G26" s="58"/>
      <c r="H26" s="58"/>
      <c r="I26" s="58"/>
    </row>
    <row r="27" ht="15.75" customHeight="1">
      <c r="A27" s="49" t="s">
        <v>54</v>
      </c>
      <c r="B27" s="47">
        <v>0.0</v>
      </c>
      <c r="D27" s="58"/>
      <c r="E27" s="58"/>
      <c r="F27" s="58"/>
      <c r="G27" s="58"/>
      <c r="H27" s="58"/>
      <c r="I27" s="58"/>
    </row>
    <row r="28" ht="15.75" customHeight="1">
      <c r="A28" s="49" t="s">
        <v>55</v>
      </c>
      <c r="B28" s="47">
        <f>G25</f>
        <v>58681.75</v>
      </c>
      <c r="D28" s="58"/>
      <c r="E28" s="58"/>
      <c r="F28" s="58"/>
      <c r="G28" s="58"/>
      <c r="H28" s="58"/>
      <c r="I28" s="58"/>
    </row>
    <row r="29" ht="15.75" customHeight="1">
      <c r="A29" s="49" t="s">
        <v>56</v>
      </c>
      <c r="B29" s="61">
        <f>D17</f>
        <v>1546</v>
      </c>
      <c r="D29" s="58"/>
      <c r="E29" s="58"/>
      <c r="F29" s="58"/>
      <c r="G29" s="58"/>
      <c r="H29" s="58"/>
      <c r="I29" s="58"/>
    </row>
    <row r="30" ht="15.75" customHeight="1">
      <c r="A30" s="20" t="s">
        <v>57</v>
      </c>
      <c r="B30" s="47">
        <f>SUM(B16:B29)</f>
        <v>95227.75</v>
      </c>
      <c r="F30" s="58"/>
      <c r="G30" s="62"/>
      <c r="H30" s="62"/>
      <c r="I30" s="62"/>
    </row>
    <row r="31" ht="15.75" customHeight="1">
      <c r="A31" s="49" t="s">
        <v>58</v>
      </c>
      <c r="B31" s="63">
        <f>E14</f>
        <v>1280051.33</v>
      </c>
    </row>
    <row r="32" ht="15.75" customHeight="1">
      <c r="D32" s="62"/>
      <c r="E32" s="62"/>
      <c r="F32" s="62"/>
      <c r="G32" s="62"/>
      <c r="H32" s="62"/>
      <c r="I32" s="62"/>
      <c r="J32" s="62"/>
      <c r="K32" s="62"/>
    </row>
    <row r="33" ht="15.75" customHeight="1"/>
    <row r="34" ht="15.75" customHeight="1"/>
    <row r="35" ht="15.75" customHeight="1">
      <c r="B35" s="64"/>
    </row>
    <row r="36" ht="15.75" customHeight="1">
      <c r="B36" s="64"/>
    </row>
    <row r="37" ht="15.75" customHeight="1">
      <c r="B37" s="64"/>
    </row>
    <row r="38" ht="15.75" customHeight="1"/>
    <row r="39" ht="15.75" customHeight="1">
      <c r="B39" s="64"/>
    </row>
    <row r="40" ht="15.75" customHeight="1">
      <c r="A40" s="65"/>
      <c r="B40" s="6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K3:K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60" t="s">
        <v>59</v>
      </c>
      <c r="B1" s="60" t="s">
        <v>60</v>
      </c>
      <c r="C1" s="60" t="s">
        <v>61</v>
      </c>
      <c r="D1" s="60" t="s">
        <v>62</v>
      </c>
    </row>
    <row r="2">
      <c r="A2" s="67">
        <v>44652.0</v>
      </c>
      <c r="B2" s="60" t="s">
        <v>63</v>
      </c>
      <c r="D2" s="68">
        <v>3000.0</v>
      </c>
    </row>
    <row r="3">
      <c r="B3" s="60" t="s">
        <v>64</v>
      </c>
      <c r="C3" s="68">
        <v>5.0</v>
      </c>
    </row>
    <row r="4">
      <c r="B4" s="60" t="s">
        <v>65</v>
      </c>
      <c r="C4" s="68">
        <v>8856.0</v>
      </c>
    </row>
    <row r="5">
      <c r="A5" s="69">
        <v>44682.0</v>
      </c>
      <c r="B5" s="60" t="s">
        <v>63</v>
      </c>
      <c r="D5" s="68">
        <v>1250.0</v>
      </c>
    </row>
    <row r="6">
      <c r="B6" s="60" t="s">
        <v>63</v>
      </c>
      <c r="D6" s="68">
        <v>1250.0</v>
      </c>
    </row>
    <row r="7">
      <c r="B7" s="60" t="s">
        <v>63</v>
      </c>
      <c r="D7" s="68">
        <v>2916.67</v>
      </c>
    </row>
    <row r="8">
      <c r="B8" s="60" t="s">
        <v>64</v>
      </c>
      <c r="C8" s="68">
        <v>5.0</v>
      </c>
    </row>
    <row r="9">
      <c r="B9" s="60" t="s">
        <v>63</v>
      </c>
      <c r="D9" s="68">
        <v>3000.0</v>
      </c>
    </row>
    <row r="10">
      <c r="A10" s="69">
        <v>44713.0</v>
      </c>
      <c r="B10" s="60" t="s">
        <v>63</v>
      </c>
      <c r="D10" s="68">
        <v>1250.0</v>
      </c>
    </row>
    <row r="11">
      <c r="B11" s="60" t="s">
        <v>63</v>
      </c>
      <c r="D11" s="68">
        <v>1250.0</v>
      </c>
    </row>
    <row r="12">
      <c r="B12" s="60" t="s">
        <v>63</v>
      </c>
      <c r="D12" s="68">
        <v>2916.67</v>
      </c>
    </row>
    <row r="13">
      <c r="B13" s="60" t="s">
        <v>63</v>
      </c>
      <c r="D13" s="68">
        <v>3000.0</v>
      </c>
    </row>
    <row r="14">
      <c r="B14" s="60" t="s">
        <v>64</v>
      </c>
      <c r="C14" s="68">
        <v>5.0</v>
      </c>
    </row>
    <row r="15">
      <c r="B15" s="60" t="s">
        <v>65</v>
      </c>
      <c r="C15" s="68">
        <v>5118.38</v>
      </c>
    </row>
    <row r="16">
      <c r="B16" s="60" t="s">
        <v>66</v>
      </c>
      <c r="C16" s="68">
        <v>905.21</v>
      </c>
    </row>
    <row r="17">
      <c r="B17" s="60" t="s">
        <v>66</v>
      </c>
      <c r="C17" s="68">
        <v>381.45</v>
      </c>
    </row>
    <row r="18">
      <c r="A18" s="67">
        <v>44743.0</v>
      </c>
      <c r="B18" s="60" t="s">
        <v>63</v>
      </c>
      <c r="D18" s="68">
        <v>1250.0</v>
      </c>
    </row>
    <row r="19">
      <c r="B19" s="60" t="s">
        <v>63</v>
      </c>
      <c r="D19" s="68">
        <v>1250.0</v>
      </c>
    </row>
    <row r="20">
      <c r="B20" s="60" t="s">
        <v>63</v>
      </c>
      <c r="D20" s="68">
        <v>2916.67</v>
      </c>
    </row>
    <row r="21">
      <c r="B21" s="60" t="s">
        <v>64</v>
      </c>
      <c r="C21" s="68">
        <v>5.0</v>
      </c>
    </row>
    <row r="22">
      <c r="B22" s="60" t="s">
        <v>63</v>
      </c>
      <c r="D22" s="68">
        <v>3000.0</v>
      </c>
    </row>
    <row r="23">
      <c r="B23" s="60" t="s">
        <v>65</v>
      </c>
      <c r="C23" s="68">
        <v>9185.0</v>
      </c>
    </row>
    <row r="24">
      <c r="A24" s="67">
        <v>44774.0</v>
      </c>
      <c r="B24" s="60" t="s">
        <v>63</v>
      </c>
      <c r="D24" s="68">
        <v>1250.0</v>
      </c>
    </row>
    <row r="25">
      <c r="B25" s="60" t="s">
        <v>63</v>
      </c>
      <c r="D25" s="68">
        <v>1250.0</v>
      </c>
    </row>
    <row r="26">
      <c r="B26" s="60" t="s">
        <v>63</v>
      </c>
      <c r="D26" s="68">
        <v>2916.67</v>
      </c>
    </row>
    <row r="27">
      <c r="B27" s="60" t="s">
        <v>64</v>
      </c>
      <c r="C27" s="68">
        <v>5.0</v>
      </c>
    </row>
    <row r="28">
      <c r="B28" s="60" t="s">
        <v>63</v>
      </c>
      <c r="D28" s="68">
        <v>3000.0</v>
      </c>
    </row>
    <row r="29">
      <c r="A29" s="67">
        <v>44805.0</v>
      </c>
      <c r="B29" s="60" t="s">
        <v>63</v>
      </c>
      <c r="D29" s="68">
        <v>1250.0</v>
      </c>
    </row>
    <row r="30">
      <c r="B30" s="60" t="s">
        <v>63</v>
      </c>
      <c r="D30" s="68">
        <v>1250.0</v>
      </c>
    </row>
    <row r="31">
      <c r="B31" s="60" t="s">
        <v>63</v>
      </c>
      <c r="D31" s="68">
        <v>2916.67</v>
      </c>
    </row>
    <row r="32">
      <c r="B32" s="60" t="s">
        <v>64</v>
      </c>
      <c r="C32" s="68">
        <v>5.0</v>
      </c>
    </row>
    <row r="33">
      <c r="B33" s="60" t="s">
        <v>63</v>
      </c>
      <c r="D33" s="68">
        <v>3000.0</v>
      </c>
    </row>
    <row r="34">
      <c r="B34" s="60" t="s">
        <v>65</v>
      </c>
      <c r="C34" s="68">
        <v>5143.94</v>
      </c>
    </row>
    <row r="35">
      <c r="B35" s="60" t="s">
        <v>66</v>
      </c>
      <c r="C35" s="68">
        <v>1051.09</v>
      </c>
    </row>
    <row r="36">
      <c r="B36" s="60" t="s">
        <v>66</v>
      </c>
      <c r="C36" s="68">
        <v>389.12</v>
      </c>
    </row>
    <row r="37">
      <c r="A37" s="67">
        <v>44835.0</v>
      </c>
      <c r="B37" s="60" t="s">
        <v>63</v>
      </c>
      <c r="D37" s="68">
        <v>1250.0</v>
      </c>
    </row>
    <row r="38">
      <c r="B38" s="60" t="s">
        <v>63</v>
      </c>
      <c r="D38" s="68">
        <v>1250.0</v>
      </c>
    </row>
    <row r="39">
      <c r="B39" s="60" t="s">
        <v>63</v>
      </c>
      <c r="D39" s="68">
        <v>2916.67</v>
      </c>
    </row>
    <row r="40">
      <c r="B40" s="60" t="s">
        <v>64</v>
      </c>
      <c r="C40" s="68">
        <v>1485.0</v>
      </c>
    </row>
    <row r="41">
      <c r="B41" s="60" t="s">
        <v>64</v>
      </c>
      <c r="C41" s="68">
        <v>5.0</v>
      </c>
    </row>
    <row r="42">
      <c r="B42" s="60" t="s">
        <v>64</v>
      </c>
      <c r="C42" s="68">
        <v>1.0</v>
      </c>
    </row>
    <row r="43">
      <c r="B43" s="60" t="s">
        <v>63</v>
      </c>
      <c r="D43" s="68">
        <v>3000.0</v>
      </c>
    </row>
    <row r="44">
      <c r="B44" s="60" t="s">
        <v>65</v>
      </c>
      <c r="C44" s="68">
        <v>9702.52</v>
      </c>
    </row>
    <row r="45">
      <c r="A45" s="67">
        <v>44866.0</v>
      </c>
      <c r="B45" s="60" t="s">
        <v>63</v>
      </c>
      <c r="D45" s="68">
        <v>1250.0</v>
      </c>
    </row>
    <row r="46">
      <c r="B46" s="68" t="s">
        <v>67</v>
      </c>
      <c r="C46" s="68">
        <v>35000.0</v>
      </c>
    </row>
    <row r="47">
      <c r="B47" s="60" t="s">
        <v>63</v>
      </c>
      <c r="D47" s="68">
        <v>1250.0</v>
      </c>
    </row>
    <row r="48">
      <c r="B48" s="60" t="s">
        <v>63</v>
      </c>
      <c r="D48" s="68">
        <v>2916.67</v>
      </c>
    </row>
    <row r="49">
      <c r="B49" s="60" t="s">
        <v>64</v>
      </c>
      <c r="C49" s="68">
        <v>5.0</v>
      </c>
    </row>
    <row r="50">
      <c r="B50" s="60" t="s">
        <v>63</v>
      </c>
      <c r="D50" s="68">
        <v>3000.0</v>
      </c>
    </row>
    <row r="51">
      <c r="A51" s="67">
        <v>44896.0</v>
      </c>
      <c r="B51" s="60" t="s">
        <v>63</v>
      </c>
      <c r="D51" s="68">
        <v>1250.0</v>
      </c>
    </row>
    <row r="52">
      <c r="B52" s="60" t="s">
        <v>63</v>
      </c>
      <c r="D52" s="68">
        <v>1250.0</v>
      </c>
    </row>
    <row r="53">
      <c r="B53" s="60" t="s">
        <v>63</v>
      </c>
      <c r="D53" s="68">
        <v>2916.67</v>
      </c>
    </row>
    <row r="54">
      <c r="B54" s="60" t="s">
        <v>64</v>
      </c>
      <c r="C54" s="68">
        <v>5.0</v>
      </c>
    </row>
    <row r="55">
      <c r="B55" s="60" t="s">
        <v>63</v>
      </c>
      <c r="D55" s="60">
        <v>3000.0</v>
      </c>
    </row>
    <row r="56">
      <c r="B56" s="60" t="s">
        <v>65</v>
      </c>
      <c r="C56" s="68">
        <v>5168.4</v>
      </c>
    </row>
    <row r="57">
      <c r="B57" s="60" t="s">
        <v>66</v>
      </c>
      <c r="C57" s="68">
        <v>1039.1</v>
      </c>
    </row>
    <row r="58">
      <c r="B58" s="60" t="s">
        <v>66</v>
      </c>
      <c r="C58" s="68">
        <v>413.71</v>
      </c>
    </row>
    <row r="59">
      <c r="A59" s="67">
        <v>44927.0</v>
      </c>
      <c r="B59" s="60" t="s">
        <v>63</v>
      </c>
      <c r="D59" s="68">
        <v>1250.0</v>
      </c>
    </row>
    <row r="60">
      <c r="B60" s="60" t="s">
        <v>63</v>
      </c>
      <c r="D60" s="68">
        <v>1250.0</v>
      </c>
    </row>
    <row r="61">
      <c r="B61" s="60" t="s">
        <v>63</v>
      </c>
      <c r="D61" s="68">
        <v>2916.67</v>
      </c>
    </row>
    <row r="62">
      <c r="B62" s="60" t="s">
        <v>64</v>
      </c>
      <c r="C62" s="68">
        <v>5.0</v>
      </c>
    </row>
    <row r="63">
      <c r="B63" s="60" t="s">
        <v>63</v>
      </c>
      <c r="D63" s="68">
        <v>3000.0</v>
      </c>
    </row>
    <row r="64">
      <c r="B64" s="60" t="s">
        <v>65</v>
      </c>
      <c r="C64" s="68">
        <v>10305.11</v>
      </c>
    </row>
    <row r="65">
      <c r="A65" s="67">
        <v>44958.0</v>
      </c>
      <c r="B65" s="60" t="s">
        <v>63</v>
      </c>
      <c r="D65" s="68">
        <v>1250.0</v>
      </c>
    </row>
    <row r="66">
      <c r="B66" s="60" t="s">
        <v>63</v>
      </c>
      <c r="D66" s="68">
        <v>1250.0</v>
      </c>
    </row>
    <row r="67">
      <c r="B67" s="60" t="s">
        <v>63</v>
      </c>
      <c r="D67" s="68">
        <v>2916.67</v>
      </c>
    </row>
    <row r="68">
      <c r="B68" s="60" t="s">
        <v>64</v>
      </c>
      <c r="C68" s="68">
        <v>5.0</v>
      </c>
    </row>
    <row r="69">
      <c r="B69" s="60" t="s">
        <v>63</v>
      </c>
      <c r="D69" s="68">
        <v>3000.0</v>
      </c>
    </row>
    <row r="70">
      <c r="A70" s="67">
        <v>44986.0</v>
      </c>
      <c r="B70" s="60" t="s">
        <v>63</v>
      </c>
      <c r="D70" s="68">
        <v>1250.0</v>
      </c>
    </row>
    <row r="71">
      <c r="B71" s="60" t="s">
        <v>63</v>
      </c>
      <c r="D71" s="68">
        <v>1250.0</v>
      </c>
    </row>
    <row r="72">
      <c r="B72" s="60" t="s">
        <v>63</v>
      </c>
      <c r="D72" s="68">
        <v>2916.67</v>
      </c>
    </row>
    <row r="73">
      <c r="B73" s="60" t="s">
        <v>64</v>
      </c>
      <c r="C73" s="68">
        <v>5.0</v>
      </c>
    </row>
    <row r="74">
      <c r="B74" s="60" t="s">
        <v>63</v>
      </c>
      <c r="D74" s="68">
        <v>3000.0</v>
      </c>
    </row>
    <row r="75">
      <c r="B75" s="60" t="s">
        <v>65</v>
      </c>
      <c r="C75" s="68">
        <v>5202.4</v>
      </c>
    </row>
    <row r="76">
      <c r="B76" s="60" t="s">
        <v>66</v>
      </c>
      <c r="C76" s="68">
        <v>999.93</v>
      </c>
    </row>
    <row r="77">
      <c r="B77" s="60" t="s">
        <v>66</v>
      </c>
      <c r="C77" s="68">
        <v>410.88</v>
      </c>
    </row>
    <row r="78">
      <c r="B78" s="60" t="s">
        <v>63</v>
      </c>
      <c r="D78" s="68">
        <v>1250.0</v>
      </c>
    </row>
    <row r="79">
      <c r="A79" s="67">
        <v>45017.0</v>
      </c>
      <c r="B79" s="60" t="s">
        <v>63</v>
      </c>
      <c r="D79" s="68">
        <v>1250.0</v>
      </c>
    </row>
    <row r="80">
      <c r="B80" s="60" t="s">
        <v>63</v>
      </c>
      <c r="D80" s="68">
        <v>2916.67</v>
      </c>
    </row>
  </sheetData>
  <autoFilter ref="$A$1:$Z$1001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